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健康福祉部（本庁）\各課専用\障害者支援課\障害児支援担当\10　障害児通所支援事業者等\こどもバス送迎安全管理\国庫補助事業\ワムネット掲載\051228 掲載（補助金追加申請通知）\"/>
    </mc:Choice>
  </mc:AlternateContent>
  <xr:revisionPtr revIDLastSave="0" documentId="13_ncr:1_{24E55DED-2E97-4BF2-AAED-1949DAFF241E}" xr6:coauthVersionLast="36" xr6:coauthVersionMax="36" xr10:uidLastSave="{00000000-0000-0000-0000-000000000000}"/>
  <bookViews>
    <workbookView xWindow="0" yWindow="0" windowWidth="19200" windowHeight="6860" xr2:uid="{00000000-000D-0000-FFFF-FFFF00000000}"/>
  </bookViews>
  <sheets>
    <sheet name="子ども安全安心対策（総括）" sheetId="6" r:id="rId1"/>
    <sheet name="計画書Ⅰ" sheetId="4" r:id="rId2"/>
    <sheet name="計画書Ⅱ" sheetId="5" r:id="rId3"/>
  </sheets>
  <externalReferences>
    <externalReference r:id="rId4"/>
  </externalReferences>
  <definedNames>
    <definedName name="_01_北海道" localSheetId="0">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計画書Ⅰ!$A$1:$W$62</definedName>
    <definedName name="_xlnm.Print_Area" localSheetId="2">計画書Ⅱ!$A$1:$Q$43</definedName>
    <definedName name="_xlnm.Print_Area" localSheetId="0">'子ども安全安心対策（総括）'!$A$1:$K$19</definedName>
    <definedName name="_xlnm.Print_Area">#REF!</definedName>
    <definedName name="syuukeihyou11">[1]集計表２!$A$3:$AD$109</definedName>
    <definedName name="Z_47FCC03C_D0C5_4EDB_A4E2_3D3093571492_.wvu.PrintArea" localSheetId="0" hidden="1">'子ども安全安心対策（総括）'!$A$1:$J$2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6" l="1"/>
  <c r="N5" i="5" l="1"/>
  <c r="P5" i="4"/>
  <c r="N10" i="5" l="1"/>
  <c r="M30" i="5"/>
  <c r="J29" i="5"/>
  <c r="M29" i="5" s="1"/>
  <c r="N29" i="5" s="1"/>
  <c r="E14" i="5"/>
  <c r="K33" i="4"/>
  <c r="K32" i="4"/>
  <c r="K31" i="4"/>
  <c r="J33" i="4"/>
  <c r="J32" i="4"/>
  <c r="J31" i="4"/>
  <c r="J30" i="4"/>
  <c r="J29" i="4"/>
  <c r="I33" i="4"/>
  <c r="I32" i="4"/>
  <c r="I31" i="4"/>
  <c r="I30" i="4"/>
  <c r="I29" i="4"/>
  <c r="K21" i="4"/>
  <c r="K20" i="4"/>
  <c r="J21" i="4"/>
  <c r="J20" i="4"/>
  <c r="I21" i="4"/>
  <c r="I20" i="4"/>
  <c r="K14" i="4"/>
  <c r="K12" i="4"/>
  <c r="K11" i="4"/>
  <c r="I14" i="4"/>
  <c r="I12" i="4"/>
  <c r="I11" i="4"/>
  <c r="J14" i="4"/>
  <c r="J12" i="4"/>
  <c r="J11" i="4"/>
  <c r="F35" i="4"/>
  <c r="D35" i="4"/>
  <c r="L35" i="4"/>
  <c r="J35" i="4" l="1"/>
  <c r="K30" i="4"/>
  <c r="K29" i="4"/>
  <c r="I35" i="4"/>
  <c r="J10" i="4"/>
  <c r="K35" i="4" l="1"/>
  <c r="L32" i="5"/>
  <c r="J32" i="5"/>
  <c r="I32" i="5"/>
  <c r="H32" i="5"/>
  <c r="E32" i="5"/>
  <c r="L14" i="5"/>
  <c r="I14" i="5"/>
  <c r="H14" i="5"/>
  <c r="D11" i="6" s="1"/>
  <c r="J28" i="5"/>
  <c r="M28" i="5" s="1"/>
  <c r="N28" i="5" s="1"/>
  <c r="J11" i="5"/>
  <c r="M11" i="5" s="1"/>
  <c r="N11" i="5" s="1"/>
  <c r="N14" i="5" s="1"/>
  <c r="J11" i="6" s="1"/>
  <c r="J30" i="5"/>
  <c r="N30" i="5" s="1"/>
  <c r="M14" i="5" l="1"/>
  <c r="J14" i="5"/>
  <c r="N32" i="5"/>
  <c r="J12" i="6" s="1"/>
  <c r="M32" i="5"/>
  <c r="J19" i="4"/>
  <c r="L14" i="4"/>
  <c r="J28" i="4"/>
  <c r="L23" i="4"/>
  <c r="H23" i="4"/>
  <c r="G23" i="4"/>
  <c r="I19" i="4"/>
  <c r="F23" i="4"/>
  <c r="D23" i="4"/>
  <c r="B30" i="4"/>
  <c r="C14" i="6"/>
  <c r="I28" i="4"/>
  <c r="K28" i="4" s="1"/>
  <c r="B21" i="4"/>
  <c r="K19" i="4" l="1"/>
  <c r="J23" i="4"/>
  <c r="I23" i="4"/>
  <c r="K23" i="4" l="1"/>
  <c r="F14" i="4" l="1"/>
  <c r="I10" i="4" l="1"/>
  <c r="K10" i="4" s="1"/>
  <c r="B31" i="4"/>
  <c r="B32" i="4" s="1"/>
  <c r="B33" i="4" s="1"/>
  <c r="J12" i="5" l="1"/>
  <c r="M12" i="5" s="1"/>
  <c r="N12" i="5" s="1"/>
  <c r="J10" i="5"/>
  <c r="M10" i="5" s="1"/>
  <c r="I11" i="6" l="1"/>
  <c r="E11" i="6" l="1"/>
  <c r="F11" i="6"/>
  <c r="G11" i="6"/>
  <c r="H11" i="6"/>
  <c r="D12" i="6"/>
  <c r="E12" i="6"/>
  <c r="F12" i="6"/>
  <c r="G12" i="6"/>
  <c r="H12" i="6"/>
  <c r="I12" i="6"/>
  <c r="I14" i="6" s="1"/>
  <c r="D14" i="4"/>
  <c r="G14" i="4"/>
  <c r="H14" i="4"/>
  <c r="J10" i="6"/>
  <c r="J14" i="6" s="1"/>
  <c r="G35" i="4"/>
  <c r="H35" i="4"/>
  <c r="H10" i="6" l="1"/>
  <c r="H14" i="6" s="1"/>
  <c r="G10" i="6"/>
  <c r="G14" i="6" s="1"/>
  <c r="E10" i="6"/>
  <c r="E14" i="6" s="1"/>
  <c r="D14" i="6"/>
  <c r="F10" i="6"/>
  <c r="F14" i="6" s="1"/>
</calcChain>
</file>

<file path=xl/sharedStrings.xml><?xml version="1.0" encoding="utf-8"?>
<sst xmlns="http://schemas.openxmlformats.org/spreadsheetml/2006/main" count="329" uniqueCount="172">
  <si>
    <t>台</t>
    <rPh sb="0" eb="1">
      <t>ダイ</t>
    </rPh>
    <phoneticPr fontId="5"/>
  </si>
  <si>
    <t>円</t>
    <rPh sb="0" eb="1">
      <t>エン</t>
    </rPh>
    <phoneticPr fontId="5"/>
  </si>
  <si>
    <t>か所</t>
    <rPh sb="1" eb="2">
      <t>トコロ</t>
    </rPh>
    <phoneticPr fontId="5"/>
  </si>
  <si>
    <t>⑩</t>
    <phoneticPr fontId="5"/>
  </si>
  <si>
    <t>⑨</t>
    <phoneticPr fontId="5"/>
  </si>
  <si>
    <t>⑧</t>
    <phoneticPr fontId="5"/>
  </si>
  <si>
    <t>⑥</t>
    <phoneticPr fontId="5"/>
  </si>
  <si>
    <t>④</t>
    <phoneticPr fontId="5"/>
  </si>
  <si>
    <t>③</t>
    <phoneticPr fontId="5"/>
  </si>
  <si>
    <t>②</t>
    <phoneticPr fontId="5"/>
  </si>
  <si>
    <t>①</t>
    <phoneticPr fontId="5"/>
  </si>
  <si>
    <t>装置を装備する車両の台数</t>
    <rPh sb="10" eb="12">
      <t>ダイスウ</t>
    </rPh>
    <phoneticPr fontId="5"/>
  </si>
  <si>
    <t>選定額</t>
    <rPh sb="0" eb="2">
      <t>センテイ</t>
    </rPh>
    <rPh sb="2" eb="3">
      <t>ガク</t>
    </rPh>
    <phoneticPr fontId="5"/>
  </si>
  <si>
    <t>差引額</t>
    <rPh sb="0" eb="3">
      <t>サシヒキガク</t>
    </rPh>
    <phoneticPr fontId="5"/>
  </si>
  <si>
    <t>設置主体</t>
    <rPh sb="0" eb="2">
      <t>セッチ</t>
    </rPh>
    <rPh sb="2" eb="4">
      <t>シュタイ</t>
    </rPh>
    <phoneticPr fontId="5"/>
  </si>
  <si>
    <t>整理
番号</t>
    <rPh sb="0" eb="2">
      <t>セイリ</t>
    </rPh>
    <rPh sb="3" eb="5">
      <t>バンゴウ</t>
    </rPh>
    <phoneticPr fontId="5"/>
  </si>
  <si>
    <t>（記載上の注意）</t>
    <rPh sb="1" eb="3">
      <t>キサイ</t>
    </rPh>
    <rPh sb="3" eb="4">
      <t>ジョウ</t>
    </rPh>
    <rPh sb="5" eb="7">
      <t>チュウイ</t>
    </rPh>
    <phoneticPr fontId="3"/>
  </si>
  <si>
    <t>導入備品内容
（主な購入物品）</t>
    <rPh sb="8" eb="9">
      <t>オモ</t>
    </rPh>
    <rPh sb="10" eb="12">
      <t>コウニュウ</t>
    </rPh>
    <rPh sb="12" eb="14">
      <t>ブッピン</t>
    </rPh>
    <phoneticPr fontId="7"/>
  </si>
  <si>
    <t>差引額</t>
    <rPh sb="0" eb="3">
      <t>サシヒキガク</t>
    </rPh>
    <phoneticPr fontId="7"/>
  </si>
  <si>
    <t>設置主体</t>
    <rPh sb="0" eb="2">
      <t>セッチ</t>
    </rPh>
    <rPh sb="2" eb="4">
      <t>シュタイ</t>
    </rPh>
    <phoneticPr fontId="7"/>
  </si>
  <si>
    <t>整理
番号</t>
    <rPh sb="0" eb="2">
      <t>セイリ</t>
    </rPh>
    <rPh sb="3" eb="5">
      <t>バンゴウ</t>
    </rPh>
    <phoneticPr fontId="7"/>
  </si>
  <si>
    <t>「③登降園管理システム導入支援事業」</t>
    <phoneticPr fontId="5"/>
  </si>
  <si>
    <t>「②ＩＣＴを活用した子供の見守り支援事業」</t>
    <phoneticPr fontId="5"/>
  </si>
  <si>
    <t>（１）児童発達支援センター</t>
    <rPh sb="3" eb="5">
      <t>ジドウ</t>
    </rPh>
    <rPh sb="5" eb="7">
      <t>ハッタツ</t>
    </rPh>
    <rPh sb="7" eb="9">
      <t>シエン</t>
    </rPh>
    <phoneticPr fontId="5"/>
  </si>
  <si>
    <t>円</t>
    <rPh sb="0" eb="1">
      <t>エン</t>
    </rPh>
    <phoneticPr fontId="7"/>
  </si>
  <si>
    <t>合　計</t>
    <rPh sb="0" eb="1">
      <t>ゴウ</t>
    </rPh>
    <rPh sb="2" eb="3">
      <t>ケイ</t>
    </rPh>
    <phoneticPr fontId="7"/>
  </si>
  <si>
    <t>（３）登降園管理システム支援事業</t>
    <rPh sb="3" eb="5">
      <t>トウコウ</t>
    </rPh>
    <rPh sb="5" eb="6">
      <t>エン</t>
    </rPh>
    <rPh sb="6" eb="8">
      <t>カンリ</t>
    </rPh>
    <rPh sb="12" eb="14">
      <t>シエン</t>
    </rPh>
    <rPh sb="14" eb="16">
      <t>ジギョウ</t>
    </rPh>
    <phoneticPr fontId="7"/>
  </si>
  <si>
    <t>（２）ＩＣＴを活用した子どもの見守り支援事業</t>
    <rPh sb="18" eb="20">
      <t>シエン</t>
    </rPh>
    <rPh sb="20" eb="22">
      <t>ジギョウ</t>
    </rPh>
    <phoneticPr fontId="5"/>
  </si>
  <si>
    <t>⑧</t>
    <phoneticPr fontId="7"/>
  </si>
  <si>
    <t>⑦</t>
    <phoneticPr fontId="7"/>
  </si>
  <si>
    <t>⑥</t>
    <phoneticPr fontId="7"/>
  </si>
  <si>
    <t>⑤</t>
    <phoneticPr fontId="7"/>
  </si>
  <si>
    <t>③</t>
    <phoneticPr fontId="7"/>
  </si>
  <si>
    <t>②</t>
    <phoneticPr fontId="7"/>
  </si>
  <si>
    <t>（⑥×４／５）</t>
    <phoneticPr fontId="5"/>
  </si>
  <si>
    <t>連絡先（電話番号）</t>
    <rPh sb="0" eb="3">
      <t>レンラクサキ</t>
    </rPh>
    <rPh sb="4" eb="6">
      <t>デンワ</t>
    </rPh>
    <rPh sb="6" eb="8">
      <t>バンゴウ</t>
    </rPh>
    <phoneticPr fontId="4"/>
  </si>
  <si>
    <t>　【（１）児童発達支援センター】と【（２）児童発達支援事業所】の多機能型の場合</t>
    <rPh sb="29" eb="30">
      <t>トコロ</t>
    </rPh>
    <rPh sb="32" eb="36">
      <t>タキノウガタ</t>
    </rPh>
    <rPh sb="37" eb="39">
      <t>バアイ</t>
    </rPh>
    <phoneticPr fontId="5"/>
  </si>
  <si>
    <t>　【（１）児童発達支援センター】と【（３）放課後等デイサービス事業所】の多機能型の場合</t>
    <rPh sb="31" eb="34">
      <t>ジギョウショ</t>
    </rPh>
    <rPh sb="36" eb="40">
      <t>タキノウガタ</t>
    </rPh>
    <rPh sb="41" eb="43">
      <t>バアイ</t>
    </rPh>
    <phoneticPr fontId="5"/>
  </si>
  <si>
    <t>　【（２）児童発達支援事業所】と【（３）放課後等デイサービス事業所】の多機能型の場合</t>
    <rPh sb="13" eb="14">
      <t>トコロ</t>
    </rPh>
    <rPh sb="30" eb="33">
      <t>ジギョウショ</t>
    </rPh>
    <rPh sb="35" eb="39">
      <t>タキノウガタ</t>
    </rPh>
    <rPh sb="40" eb="42">
      <t>バアイ</t>
    </rPh>
    <phoneticPr fontId="5"/>
  </si>
  <si>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5"/>
  </si>
  <si>
    <t>（２）児童発達支援事業所</t>
    <rPh sb="3" eb="5">
      <t>ジドウ</t>
    </rPh>
    <rPh sb="5" eb="7">
      <t>ハッタツ</t>
    </rPh>
    <rPh sb="7" eb="9">
      <t>シエン</t>
    </rPh>
    <rPh sb="9" eb="11">
      <t>ジギョウ</t>
    </rPh>
    <rPh sb="11" eb="12">
      <t>トコロ</t>
    </rPh>
    <phoneticPr fontId="5"/>
  </si>
  <si>
    <t>（３）放課後等デイサービス事業所</t>
    <rPh sb="3" eb="7">
      <t>ホウカゴナド</t>
    </rPh>
    <rPh sb="13" eb="16">
      <t>ジギョウショ</t>
    </rPh>
    <phoneticPr fontId="5"/>
  </si>
  <si>
    <t>例）</t>
    <rPh sb="0" eb="1">
      <t>レイ</t>
    </rPh>
    <phoneticPr fontId="4"/>
  </si>
  <si>
    <t>社会福祉法人</t>
    <rPh sb="0" eb="2">
      <t>シャカイ</t>
    </rPh>
    <rPh sb="2" eb="4">
      <t>フクシ</t>
    </rPh>
    <rPh sb="4" eb="6">
      <t>ホウジン</t>
    </rPh>
    <phoneticPr fontId="4"/>
  </si>
  <si>
    <t>A-001</t>
    <phoneticPr fontId="4"/>
  </si>
  <si>
    <t>○</t>
  </si>
  <si>
    <t>※１</t>
    <phoneticPr fontId="7"/>
  </si>
  <si>
    <t>「児童福祉法に基づく指定通所支援の事業等の人員、設備及び運営に関する基準」
（平成二十四年厚生労働省令第十五号）（抄）</t>
    <phoneticPr fontId="7"/>
  </si>
  <si>
    <t>（自動車を運行する場合の所在の確認）</t>
    <phoneticPr fontId="7"/>
  </si>
  <si>
    <t>第四十条の三　</t>
    <phoneticPr fontId="7"/>
  </si>
  <si>
    <t>２　指定児童発達支援事業者は、障害児の送迎を目的とした自動車（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を日常的に運行するときは、当該自動車にブザーその他の車内の障害児の見落としを防止する装置を備え、これを用いて前項に定める所在の確認（障害児の降車の際に限る。）を行わなければならない。</t>
    <phoneticPr fontId="7"/>
  </si>
  <si>
    <t>　　　　　　　「児童福祉施設の設備及び運営に関する基準等の一部を改正する省令について（通知）」（令和４年12月28日）第三の２について確認した。（※１及び※２参照）</t>
    <phoneticPr fontId="7"/>
  </si>
  <si>
    <t>※２</t>
    <phoneticPr fontId="7"/>
  </si>
  <si>
    <t>第三　留意事項
２　安全装置に係る義務付けの対象となる自動車
　通園を目的とした自動車のうち、座席が２列以下の自動車を除く全ての自動車が原則として安全装置に係る義務付けの対象となる。
　なお、座席が２列以下の自動車と同様に義務付けから除外される「その他利用の態様を勘案してこれと同程度に園児の見落としのおそれが少ないと認められるもの」については、例えば、座席が３列以上あるものの、園児が確実に３列目以降を使用できないように園児が確実に通過できない鍵付きの柵を車体に固着させて２列目までと３列目以降を隔絶することなどが考えられるが、安全装置が義務付けられる経緯・趣旨に鑑み、その判断は十分慎重に行うこと。
（※）「座席」には、車椅子を使用する園児が当該車椅子に乗ったまま乗車するためのスペースを含む。</t>
    <phoneticPr fontId="7"/>
  </si>
  <si>
    <t>※３</t>
    <phoneticPr fontId="7"/>
  </si>
  <si>
    <t>送迎用バスの置き去り防止を支援する安全装置のガイドライン
（https://www.mlit.go.jp/report/press/content/001579452.pdf）</t>
    <phoneticPr fontId="7"/>
  </si>
  <si>
    <t>　　　　　　　（当該事業所として自動車を保有しているが送迎を行っておらず、事業所外活動にのみ使用している場合や、職員が通常業務において外勤等にのみ使用している場合等を除く。）</t>
    <rPh sb="37" eb="40">
      <t>ジギョウショ</t>
    </rPh>
    <rPh sb="56" eb="58">
      <t>ショクイン</t>
    </rPh>
    <rPh sb="59" eb="61">
      <t>ツウジョウ</t>
    </rPh>
    <rPh sb="61" eb="63">
      <t>ギョウム</t>
    </rPh>
    <rPh sb="67" eb="69">
      <t>ガイキン</t>
    </rPh>
    <rPh sb="69" eb="70">
      <t>トウ</t>
    </rPh>
    <rPh sb="73" eb="75">
      <t>シヨウ</t>
    </rPh>
    <rPh sb="79" eb="81">
      <t>バアイ</t>
    </rPh>
    <phoneticPr fontId="7"/>
  </si>
  <si>
    <t>車両a：現在児童が３列目を使用しているため。
車両b：児童の障害特性上、柵を設置することで、安全を確保できなくなるため</t>
    <rPh sb="4" eb="6">
      <t>ゲンザイ</t>
    </rPh>
    <rPh sb="6" eb="8">
      <t>ジドウ</t>
    </rPh>
    <rPh sb="10" eb="12">
      <t>レツメ</t>
    </rPh>
    <rPh sb="13" eb="15">
      <t>シヨウ</t>
    </rPh>
    <rPh sb="27" eb="29">
      <t>ジドウ</t>
    </rPh>
    <rPh sb="30" eb="32">
      <t>ショウガイ</t>
    </rPh>
    <rPh sb="32" eb="34">
      <t>トクセイ</t>
    </rPh>
    <rPh sb="34" eb="35">
      <t>ジョウ</t>
    </rPh>
    <rPh sb="36" eb="37">
      <t>サク</t>
    </rPh>
    <rPh sb="38" eb="40">
      <t>セッチ</t>
    </rPh>
    <rPh sb="46" eb="48">
      <t>アンゼン</t>
    </rPh>
    <rPh sb="49" eb="51">
      <t>カクホ</t>
    </rPh>
    <phoneticPr fontId="7"/>
  </si>
  <si>
    <t>点検項目</t>
    <rPh sb="0" eb="2">
      <t>テンケン</t>
    </rPh>
    <rPh sb="2" eb="4">
      <t>コウモク</t>
    </rPh>
    <phoneticPr fontId="7"/>
  </si>
  <si>
    <t>（１）送迎用車両の改修支援事業</t>
    <rPh sb="6" eb="8">
      <t>シャリョウ</t>
    </rPh>
    <rPh sb="9" eb="11">
      <t>カイシュウ</t>
    </rPh>
    <rPh sb="11" eb="13">
      <t>シエン</t>
    </rPh>
    <rPh sb="13" eb="15">
      <t>ジギョウ</t>
    </rPh>
    <phoneticPr fontId="7"/>
  </si>
  <si>
    <t>法人名</t>
    <rPh sb="0" eb="3">
      <t>ホウジンメイ</t>
    </rPh>
    <phoneticPr fontId="5"/>
  </si>
  <si>
    <t>法人名</t>
    <rPh sb="0" eb="3">
      <t>ホウジンメイ</t>
    </rPh>
    <phoneticPr fontId="4"/>
  </si>
  <si>
    <t>事業所名</t>
    <rPh sb="0" eb="3">
      <t>ジギョウショ</t>
    </rPh>
    <rPh sb="3" eb="4">
      <t>メイ</t>
    </rPh>
    <phoneticPr fontId="5"/>
  </si>
  <si>
    <t>令和５年度　京都府障害児安心安全対策事業費補助金所要額調書</t>
    <rPh sb="0" eb="2">
      <t>レイワ</t>
    </rPh>
    <rPh sb="3" eb="5">
      <t>ネンド</t>
    </rPh>
    <rPh sb="6" eb="9">
      <t>キョウトフ</t>
    </rPh>
    <rPh sb="9" eb="12">
      <t>ショウガイジ</t>
    </rPh>
    <rPh sb="12" eb="18">
      <t>アンシンアンゼンタイサク</t>
    </rPh>
    <rPh sb="18" eb="20">
      <t>ジギョウ</t>
    </rPh>
    <rPh sb="20" eb="21">
      <t>ヒ</t>
    </rPh>
    <rPh sb="21" eb="24">
      <t>ホジョキン</t>
    </rPh>
    <rPh sb="24" eb="27">
      <t>ショヨウガク</t>
    </rPh>
    <rPh sb="27" eb="29">
      <t>チョウショ</t>
    </rPh>
    <phoneticPr fontId="4"/>
  </si>
  <si>
    <t>事業所種別</t>
    <rPh sb="0" eb="3">
      <t>ジギョウショ</t>
    </rPh>
    <rPh sb="3" eb="4">
      <t>シュ</t>
    </rPh>
    <rPh sb="4" eb="5">
      <t>ベツ</t>
    </rPh>
    <phoneticPr fontId="4"/>
  </si>
  <si>
    <t>計画書Ⅰ</t>
    <rPh sb="0" eb="3">
      <t>ケイカクショ</t>
    </rPh>
    <phoneticPr fontId="5"/>
  </si>
  <si>
    <t>計画書Ⅱ</t>
    <rPh sb="0" eb="3">
      <t>ケイカクショ</t>
    </rPh>
    <phoneticPr fontId="7"/>
  </si>
  <si>
    <t>担当者　職・氏名</t>
    <rPh sb="0" eb="3">
      <t>タントウシャ</t>
    </rPh>
    <rPh sb="4" eb="5">
      <t>ショク</t>
    </rPh>
    <rPh sb="6" eb="8">
      <t>シメイ</t>
    </rPh>
    <phoneticPr fontId="4"/>
  </si>
  <si>
    <t>補助基準額</t>
    <rPh sb="0" eb="2">
      <t>ホジョ</t>
    </rPh>
    <rPh sb="2" eb="5">
      <t>キジュンガク</t>
    </rPh>
    <phoneticPr fontId="5"/>
  </si>
  <si>
    <t>装置の
認定番号</t>
    <rPh sb="0" eb="2">
      <t>ソウチ</t>
    </rPh>
    <rPh sb="4" eb="6">
      <t>ニンテイ</t>
    </rPh>
    <rPh sb="6" eb="8">
      <t>バンゴウ</t>
    </rPh>
    <phoneticPr fontId="5"/>
  </si>
  <si>
    <t>設置(予定)年月日</t>
    <rPh sb="0" eb="2">
      <t>セッチ</t>
    </rPh>
    <rPh sb="3" eb="5">
      <t>ヨテイ</t>
    </rPh>
    <rPh sb="6" eb="9">
      <t>ネンガッピ</t>
    </rPh>
    <phoneticPr fontId="4"/>
  </si>
  <si>
    <t>事業所の所在
市区町村名</t>
    <rPh sb="0" eb="3">
      <t>ジギョウショ</t>
    </rPh>
    <rPh sb="4" eb="6">
      <t>ショザイ</t>
    </rPh>
    <rPh sb="7" eb="11">
      <t>シクチョウソン</t>
    </rPh>
    <rPh sb="11" eb="12">
      <t>メイ</t>
    </rPh>
    <phoneticPr fontId="5"/>
  </si>
  <si>
    <t>◎◎◎◎◎</t>
    <phoneticPr fontId="4"/>
  </si>
  <si>
    <t>◆◆◆◆◆</t>
    <phoneticPr fontId="4"/>
  </si>
  <si>
    <t>申請する
事業所数</t>
    <rPh sb="0" eb="2">
      <t>シンセイ</t>
    </rPh>
    <rPh sb="5" eb="8">
      <t>ジギョウショ</t>
    </rPh>
    <rPh sb="8" eb="9">
      <t>スウ</t>
    </rPh>
    <phoneticPr fontId="4"/>
  </si>
  <si>
    <t>事業所番号</t>
    <rPh sb="0" eb="3">
      <t>ジギョウショ</t>
    </rPh>
    <rPh sb="3" eb="5">
      <t>バンゴウ</t>
    </rPh>
    <phoneticPr fontId="4"/>
  </si>
  <si>
    <t>市区町村数</t>
    <rPh sb="0" eb="4">
      <t>シクチョウソン</t>
    </rPh>
    <rPh sb="4" eb="5">
      <t>スウ</t>
    </rPh>
    <phoneticPr fontId="5"/>
  </si>
  <si>
    <t>市区町村数</t>
    <rPh sb="0" eb="2">
      <t>シク</t>
    </rPh>
    <rPh sb="2" eb="4">
      <t>チョウソン</t>
    </rPh>
    <rPh sb="4" eb="5">
      <t>スウ</t>
    </rPh>
    <phoneticPr fontId="5"/>
  </si>
  <si>
    <t>A市</t>
    <rPh sb="1" eb="2">
      <t>シ</t>
    </rPh>
    <phoneticPr fontId="4"/>
  </si>
  <si>
    <t>C市</t>
    <rPh sb="1" eb="2">
      <t>シ</t>
    </rPh>
    <phoneticPr fontId="4"/>
  </si>
  <si>
    <t>車両a：A-001
車両b,c：C-001</t>
    <rPh sb="0" eb="2">
      <t>シャリョウ</t>
    </rPh>
    <rPh sb="10" eb="12">
      <t>シャリョウ</t>
    </rPh>
    <phoneticPr fontId="4"/>
  </si>
  <si>
    <t>④（②－③）</t>
    <phoneticPr fontId="5"/>
  </si>
  <si>
    <t>⑦</t>
    <phoneticPr fontId="5"/>
  </si>
  <si>
    <t>現在、児童が３列目を使用しており、見落とす恐れがあるため。</t>
    <rPh sb="0" eb="2">
      <t>ゲンザイ</t>
    </rPh>
    <rPh sb="3" eb="5">
      <t>ジドウ</t>
    </rPh>
    <rPh sb="7" eb="9">
      <t>レツメ</t>
    </rPh>
    <rPh sb="10" eb="12">
      <t>シヨウ</t>
    </rPh>
    <rPh sb="17" eb="19">
      <t>ミオ</t>
    </rPh>
    <rPh sb="21" eb="22">
      <t>オソ</t>
    </rPh>
    <phoneticPr fontId="7"/>
  </si>
  <si>
    <t>対象経費
支出(予定)額</t>
    <rPh sb="0" eb="2">
      <t>タイショウ</t>
    </rPh>
    <rPh sb="2" eb="4">
      <t>ケイヒ</t>
    </rPh>
    <rPh sb="5" eb="7">
      <t>シシュツ</t>
    </rPh>
    <rPh sb="8" eb="10">
      <t>ヨテイ</t>
    </rPh>
    <rPh sb="11" eb="12">
      <t>ガク</t>
    </rPh>
    <phoneticPr fontId="5"/>
  </si>
  <si>
    <t>補助基準額
（上限額）</t>
    <rPh sb="0" eb="2">
      <t>ホジョ</t>
    </rPh>
    <rPh sb="2" eb="5">
      <t>キジュンガク</t>
    </rPh>
    <rPh sb="7" eb="10">
      <t>ジョウゲンガク</t>
    </rPh>
    <phoneticPr fontId="5"/>
  </si>
  <si>
    <t>車両a：現在児童が３列目を使用しているため。
車両b,c：児童の障害特性上、柵を設置することで、安全を確保できなくなるため</t>
    <rPh sb="4" eb="6">
      <t>ゲンザイ</t>
    </rPh>
    <rPh sb="6" eb="8">
      <t>ジドウ</t>
    </rPh>
    <rPh sb="10" eb="12">
      <t>レツメ</t>
    </rPh>
    <rPh sb="13" eb="15">
      <t>シヨウ</t>
    </rPh>
    <rPh sb="29" eb="31">
      <t>ジドウ</t>
    </rPh>
    <rPh sb="32" eb="34">
      <t>ショウガイ</t>
    </rPh>
    <rPh sb="34" eb="36">
      <t>トクセイ</t>
    </rPh>
    <rPh sb="36" eb="37">
      <t>ジョウ</t>
    </rPh>
    <rPh sb="38" eb="39">
      <t>サク</t>
    </rPh>
    <rPh sb="40" eb="42">
      <t>セッチ</t>
    </rPh>
    <rPh sb="48" eb="50">
      <t>アンゼン</t>
    </rPh>
    <rPh sb="51" eb="53">
      <t>カクホ</t>
    </rPh>
    <phoneticPr fontId="7"/>
  </si>
  <si>
    <t>●●●●●●</t>
    <phoneticPr fontId="4"/>
  </si>
  <si>
    <t>⑪</t>
    <phoneticPr fontId="4"/>
  </si>
  <si>
    <t>⑫</t>
    <phoneticPr fontId="4"/>
  </si>
  <si>
    <t>⑬</t>
    <phoneticPr fontId="4"/>
  </si>
  <si>
    <t>⑭</t>
    <phoneticPr fontId="4"/>
  </si>
  <si>
    <t>寄付金その他の
収入(予定)額</t>
    <rPh sb="0" eb="3">
      <t>キフキン</t>
    </rPh>
    <rPh sb="5" eb="6">
      <t>タ</t>
    </rPh>
    <rPh sb="8" eb="10">
      <t>シュウニュウ</t>
    </rPh>
    <rPh sb="11" eb="13">
      <t>ヨテイ</t>
    </rPh>
    <rPh sb="14" eb="15">
      <t>ガク</t>
    </rPh>
    <phoneticPr fontId="7"/>
  </si>
  <si>
    <t>設置主体
の種別</t>
    <rPh sb="0" eb="2">
      <t>セッチ</t>
    </rPh>
    <rPh sb="2" eb="4">
      <t>シュタイ</t>
    </rPh>
    <rPh sb="6" eb="8">
      <t>シュベツ</t>
    </rPh>
    <phoneticPr fontId="5"/>
  </si>
  <si>
    <t>車両a：6人
車両b：8人</t>
    <rPh sb="0" eb="2">
      <t>シャリョウ</t>
    </rPh>
    <rPh sb="5" eb="6">
      <t>ニン</t>
    </rPh>
    <rPh sb="7" eb="9">
      <t>シャリョウ</t>
    </rPh>
    <rPh sb="12" eb="13">
      <t>ニン</t>
    </rPh>
    <phoneticPr fontId="4"/>
  </si>
  <si>
    <t>補助金所要額</t>
    <rPh sb="0" eb="3">
      <t>ホジョキン</t>
    </rPh>
    <rPh sb="3" eb="5">
      <t>ショヨウ</t>
    </rPh>
    <rPh sb="5" eb="6">
      <t>ガク</t>
    </rPh>
    <phoneticPr fontId="5"/>
  </si>
  <si>
    <t>装置を装備する
車両の
乗車定員数</t>
    <phoneticPr fontId="5"/>
  </si>
  <si>
    <t>8人</t>
    <rPh sb="1" eb="2">
      <t>ニン</t>
    </rPh>
    <phoneticPr fontId="4"/>
  </si>
  <si>
    <t>寄付金
その他の
収入(予定)額</t>
    <rPh sb="0" eb="3">
      <t>キフキン</t>
    </rPh>
    <rPh sb="6" eb="7">
      <t>タ</t>
    </rPh>
    <rPh sb="9" eb="11">
      <t>シュウニュウ</t>
    </rPh>
    <rPh sb="12" eb="14">
      <t>ヨテイ</t>
    </rPh>
    <rPh sb="15" eb="16">
      <t>ガク</t>
    </rPh>
    <phoneticPr fontId="5"/>
  </si>
  <si>
    <t>車両a：8人
車両b,c：7人</t>
    <rPh sb="0" eb="2">
      <t>シャリョウ</t>
    </rPh>
    <rPh sb="5" eb="6">
      <t>ニン</t>
    </rPh>
    <rPh sb="7" eb="9">
      <t>シャリョウ</t>
    </rPh>
    <rPh sb="14" eb="15">
      <t>ニン</t>
    </rPh>
    <phoneticPr fontId="4"/>
  </si>
  <si>
    <r>
      <t>⑤</t>
    </r>
    <r>
      <rPr>
        <sz val="9"/>
        <color theme="1"/>
        <rFont val="ＭＳ 明朝"/>
        <family val="1"/>
        <charset val="128"/>
      </rPr>
      <t>（175,000×⑦）</t>
    </r>
    <phoneticPr fontId="5"/>
  </si>
  <si>
    <t>装置を設置する車両の台数</t>
    <rPh sb="3" eb="5">
      <t>セッチ</t>
    </rPh>
    <rPh sb="10" eb="12">
      <t>ダイスウ</t>
    </rPh>
    <phoneticPr fontId="5"/>
  </si>
  <si>
    <t>事業所番号</t>
    <rPh sb="0" eb="5">
      <t>ジギョウショバンゴウ</t>
    </rPh>
    <phoneticPr fontId="4"/>
  </si>
  <si>
    <t>事業所名</t>
    <rPh sb="0" eb="4">
      <t>ジギョウショメイ</t>
    </rPh>
    <phoneticPr fontId="4"/>
  </si>
  <si>
    <t>①</t>
    <phoneticPr fontId="4"/>
  </si>
  <si>
    <t>児童発達支援センター</t>
  </si>
  <si>
    <t>事業所の
所在市町村名</t>
    <rPh sb="0" eb="3">
      <t>ジギョウショ</t>
    </rPh>
    <rPh sb="5" eb="7">
      <t>ショザイ</t>
    </rPh>
    <rPh sb="7" eb="10">
      <t>シチョウソン</t>
    </rPh>
    <rPh sb="10" eb="11">
      <t>メイ</t>
    </rPh>
    <phoneticPr fontId="7"/>
  </si>
  <si>
    <t>対象経費
支出(予定)額</t>
    <rPh sb="0" eb="2">
      <t>タイショウ</t>
    </rPh>
    <rPh sb="2" eb="4">
      <t>ケイヒ</t>
    </rPh>
    <rPh sb="5" eb="7">
      <t>シシュツ</t>
    </rPh>
    <rPh sb="8" eb="10">
      <t>ヨテイ</t>
    </rPh>
    <rPh sb="11" eb="12">
      <t>ガク</t>
    </rPh>
    <phoneticPr fontId="7"/>
  </si>
  <si>
    <t>寄付金
その他の
収入予定額</t>
    <rPh sb="0" eb="3">
      <t>キフキン</t>
    </rPh>
    <rPh sb="6" eb="7">
      <t>タ</t>
    </rPh>
    <rPh sb="9" eb="11">
      <t>シュウニュウ</t>
    </rPh>
    <rPh sb="11" eb="14">
      <t>ヨテイガク</t>
    </rPh>
    <phoneticPr fontId="7"/>
  </si>
  <si>
    <t>社会福祉法人</t>
  </si>
  <si>
    <t>⑤（③－④）</t>
    <phoneticPr fontId="5"/>
  </si>
  <si>
    <t>⑧（⑦×4/5）</t>
    <phoneticPr fontId="5"/>
  </si>
  <si>
    <t>購入(予定)年月日</t>
    <rPh sb="0" eb="2">
      <t>コウニュウ</t>
    </rPh>
    <rPh sb="3" eb="5">
      <t>ヨテイ</t>
    </rPh>
    <rPh sb="6" eb="9">
      <t>ネンガッピ</t>
    </rPh>
    <phoneticPr fontId="4"/>
  </si>
  <si>
    <t>⑩</t>
    <phoneticPr fontId="4"/>
  </si>
  <si>
    <t>例）</t>
    <rPh sb="0" eb="1">
      <t>レイ</t>
    </rPh>
    <phoneticPr fontId="4"/>
  </si>
  <si>
    <t>児童発達支援事業所</t>
  </si>
  <si>
    <t>A市</t>
    <rPh sb="1" eb="2">
      <t>シ</t>
    </rPh>
    <phoneticPr fontId="4"/>
  </si>
  <si>
    <t>●●●●●●</t>
    <phoneticPr fontId="4"/>
  </si>
  <si>
    <t>◎◎◎◎◎◎</t>
    <phoneticPr fontId="4"/>
  </si>
  <si>
    <t>B市</t>
    <rPh sb="1" eb="2">
      <t>シ</t>
    </rPh>
    <phoneticPr fontId="4"/>
  </si>
  <si>
    <t>⑥</t>
    <phoneticPr fontId="4"/>
  </si>
  <si>
    <t>⑨（⑧×4/5）</t>
    <phoneticPr fontId="5"/>
  </si>
  <si>
    <t>端末購入
の有無</t>
    <rPh sb="0" eb="2">
      <t>タンマツ</t>
    </rPh>
    <rPh sb="2" eb="4">
      <t>コウニュウ</t>
    </rPh>
    <rPh sb="6" eb="8">
      <t>ウム</t>
    </rPh>
    <phoneticPr fontId="4"/>
  </si>
  <si>
    <t>登園管理システム（ソフトウェア）</t>
    <rPh sb="0" eb="4">
      <t>トウエンカンリ</t>
    </rPh>
    <phoneticPr fontId="4"/>
  </si>
  <si>
    <t>×</t>
  </si>
  <si>
    <t>１．①欄は、児童発達支援センターか児童発達支援事業所をプルダウンリストから選択してください。</t>
    <rPh sb="6" eb="12">
      <t>ジドウハッタツシエン</t>
    </rPh>
    <rPh sb="17" eb="26">
      <t>ジドウハッタツシエンジギョウショ</t>
    </rPh>
    <rPh sb="37" eb="39">
      <t>センタク</t>
    </rPh>
    <phoneticPr fontId="3"/>
  </si>
  <si>
    <t>２．②欄には、社会福祉法人、株式会社、一般社団法人、特定非営利活動法人、有限会社、合同会社など設置団体の種別をプルダウンリストから選択してください。</t>
    <rPh sb="19" eb="25">
      <t>イッパンシャダンホウジン</t>
    </rPh>
    <rPh sb="26" eb="35">
      <t>トクテイヒエイリカツドウホウジン</t>
    </rPh>
    <rPh sb="36" eb="40">
      <t>ユウゲンガイシャ</t>
    </rPh>
    <rPh sb="41" eb="45">
      <t>ゴウドウガイシャ</t>
    </rPh>
    <rPh sb="47" eb="49">
      <t>セッチ</t>
    </rPh>
    <rPh sb="49" eb="51">
      <t>ダンタイ</t>
    </rPh>
    <rPh sb="52" eb="54">
      <t>シュベツ</t>
    </rPh>
    <rPh sb="65" eb="67">
      <t>センタク</t>
    </rPh>
    <phoneticPr fontId="4"/>
  </si>
  <si>
    <t>４．⑥欄は、１事業所当たり200,000円を記載してください。</t>
    <rPh sb="3" eb="4">
      <t>ラン</t>
    </rPh>
    <rPh sb="7" eb="10">
      <t>ジギョウショ</t>
    </rPh>
    <rPh sb="10" eb="11">
      <t>ア</t>
    </rPh>
    <rPh sb="20" eb="21">
      <t>エン</t>
    </rPh>
    <rPh sb="22" eb="24">
      <t>キサイ</t>
    </rPh>
    <phoneticPr fontId="3"/>
  </si>
  <si>
    <t>７．⑨欄は、購入機器等を記載してください。</t>
    <rPh sb="3" eb="4">
      <t>ラン</t>
    </rPh>
    <rPh sb="6" eb="10">
      <t>コウニュウキキ</t>
    </rPh>
    <rPh sb="10" eb="11">
      <t>トウ</t>
    </rPh>
    <rPh sb="12" eb="14">
      <t>キサイ</t>
    </rPh>
    <phoneticPr fontId="3"/>
  </si>
  <si>
    <t>８．記載欄が不足する場合は適宜行を追加して記載してください。</t>
    <rPh sb="2" eb="4">
      <t>キサイ</t>
    </rPh>
    <rPh sb="4" eb="5">
      <t>ラン</t>
    </rPh>
    <rPh sb="6" eb="8">
      <t>フソク</t>
    </rPh>
    <rPh sb="10" eb="12">
      <t>バアイ</t>
    </rPh>
    <rPh sb="13" eb="15">
      <t>テキギ</t>
    </rPh>
    <rPh sb="15" eb="16">
      <t>ギョウ</t>
    </rPh>
    <rPh sb="17" eb="19">
      <t>ツイカ</t>
    </rPh>
    <rPh sb="21" eb="23">
      <t>キサイ</t>
    </rPh>
    <phoneticPr fontId="3"/>
  </si>
  <si>
    <t>３．③欄は、補助対象経費の金額を記載してください。　※補助金交付要綱別表２に記載の補助対象経費以外の科目は補助対象外</t>
    <rPh sb="6" eb="12">
      <t>ホジョタイショウケイヒ</t>
    </rPh>
    <rPh sb="13" eb="15">
      <t>キンガク</t>
    </rPh>
    <rPh sb="16" eb="18">
      <t>キサイ</t>
    </rPh>
    <rPh sb="47" eb="49">
      <t>イガイ</t>
    </rPh>
    <rPh sb="50" eb="52">
      <t>カモク</t>
    </rPh>
    <rPh sb="53" eb="57">
      <t>ホジョタイショウ</t>
    </rPh>
    <rPh sb="57" eb="58">
      <t>ガイ</t>
    </rPh>
    <phoneticPr fontId="4"/>
  </si>
  <si>
    <t>４．⑥欄は、端末機器を購入する場合は「○」を、購入しない場合は「×」を、プルダウンリストから選択してください。</t>
    <rPh sb="6" eb="10">
      <t>タンマツキキ</t>
    </rPh>
    <rPh sb="11" eb="13">
      <t>コウニュウ</t>
    </rPh>
    <rPh sb="15" eb="17">
      <t>バアイ</t>
    </rPh>
    <rPh sb="23" eb="25">
      <t>コウニュウ</t>
    </rPh>
    <rPh sb="28" eb="30">
      <t>バアイ</t>
    </rPh>
    <rPh sb="46" eb="48">
      <t>センタク</t>
    </rPh>
    <phoneticPr fontId="4"/>
  </si>
  <si>
    <t>８．⑩欄は、購入機器等を記載してください。</t>
    <rPh sb="3" eb="4">
      <t>ラン</t>
    </rPh>
    <rPh sb="6" eb="10">
      <t>コウニュウキキ</t>
    </rPh>
    <rPh sb="10" eb="11">
      <t>トウ</t>
    </rPh>
    <rPh sb="12" eb="14">
      <t>キサイ</t>
    </rPh>
    <phoneticPr fontId="3"/>
  </si>
  <si>
    <t>９．記載欄が不足する場合は適宜行を追加して記載すること。</t>
    <rPh sb="2" eb="4">
      <t>キサイ</t>
    </rPh>
    <rPh sb="4" eb="5">
      <t>ラン</t>
    </rPh>
    <rPh sb="6" eb="8">
      <t>フソク</t>
    </rPh>
    <rPh sb="10" eb="12">
      <t>バアイ</t>
    </rPh>
    <rPh sb="13" eb="15">
      <t>テキギ</t>
    </rPh>
    <rPh sb="15" eb="16">
      <t>ギョウ</t>
    </rPh>
    <rPh sb="17" eb="19">
      <t>ツイカ</t>
    </rPh>
    <rPh sb="21" eb="23">
      <t>キサイ</t>
    </rPh>
    <phoneticPr fontId="3"/>
  </si>
  <si>
    <t>こども見守りＧＰＳ本体、児童用タグ10個</t>
    <rPh sb="3" eb="5">
      <t>ミマモ</t>
    </rPh>
    <rPh sb="9" eb="11">
      <t>ホンタイ</t>
    </rPh>
    <rPh sb="12" eb="15">
      <t>ジドウヨウ</t>
    </rPh>
    <rPh sb="19" eb="20">
      <t>コ</t>
    </rPh>
    <phoneticPr fontId="4"/>
  </si>
  <si>
    <t>５．⑦欄は、１事業所当たり、⑥欄で「○（端末機器を購入する場合）」を選択した場合は700,000円、「×（購入しない場合）」を選択した場合は200,000円を記載してください。</t>
    <rPh sb="3" eb="4">
      <t>ラン</t>
    </rPh>
    <rPh sb="7" eb="10">
      <t>ジギョウショ</t>
    </rPh>
    <rPh sb="10" eb="11">
      <t>ア</t>
    </rPh>
    <rPh sb="15" eb="16">
      <t>ラン</t>
    </rPh>
    <rPh sb="20" eb="22">
      <t>タンマツ</t>
    </rPh>
    <rPh sb="22" eb="24">
      <t>キキ</t>
    </rPh>
    <rPh sb="25" eb="27">
      <t>コウニュウ</t>
    </rPh>
    <rPh sb="29" eb="31">
      <t>バアイ</t>
    </rPh>
    <rPh sb="34" eb="36">
      <t>センタク</t>
    </rPh>
    <rPh sb="38" eb="40">
      <t>バアイ</t>
    </rPh>
    <rPh sb="48" eb="49">
      <t>エン</t>
    </rPh>
    <rPh sb="53" eb="55">
      <t>コウニュウ</t>
    </rPh>
    <rPh sb="58" eb="60">
      <t>バアイ</t>
    </rPh>
    <rPh sb="63" eb="65">
      <t>センタク</t>
    </rPh>
    <rPh sb="67" eb="69">
      <t>バアイ</t>
    </rPh>
    <rPh sb="77" eb="78">
      <t>エン</t>
    </rPh>
    <rPh sb="79" eb="81">
      <t>キサイ</t>
    </rPh>
    <phoneticPr fontId="3"/>
  </si>
  <si>
    <t>５．⑦欄は、⑤欄と⑥欄を比較し、いずれか少ない額が記載されます。</t>
    <rPh sb="3" eb="4">
      <t>ラン</t>
    </rPh>
    <rPh sb="7" eb="8">
      <t>ラン</t>
    </rPh>
    <rPh sb="10" eb="11">
      <t>ラン</t>
    </rPh>
    <rPh sb="12" eb="14">
      <t>ヒカク</t>
    </rPh>
    <rPh sb="20" eb="21">
      <t>スク</t>
    </rPh>
    <rPh sb="23" eb="24">
      <t>ガク</t>
    </rPh>
    <rPh sb="25" eb="27">
      <t>キサイ</t>
    </rPh>
    <phoneticPr fontId="3"/>
  </si>
  <si>
    <t>６．⑧欄は、⑦欄の額に補助金交付要綱の別表２に記載の補助率を乗じて得た額（１，０００円未満の端数が生じた場合は、これを切り捨てるものとする。）が記載されます。</t>
    <rPh sb="3" eb="4">
      <t>ラン</t>
    </rPh>
    <rPh sb="7" eb="8">
      <t>ラン</t>
    </rPh>
    <rPh sb="9" eb="10">
      <t>ガク</t>
    </rPh>
    <rPh sb="11" eb="14">
      <t>ホジョキン</t>
    </rPh>
    <rPh sb="14" eb="16">
      <t>コウフ</t>
    </rPh>
    <rPh sb="16" eb="18">
      <t>ヨウコウ</t>
    </rPh>
    <rPh sb="19" eb="21">
      <t>ベッピョウ</t>
    </rPh>
    <rPh sb="23" eb="25">
      <t>キサイ</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3"/>
  </si>
  <si>
    <t>７．⑨欄は、⑧欄の額に補助金交付要綱の別表２に記載の補助率を乗じて得た額（１，０００円未満の端数が生じた場合は、これを切り捨てるものとする。）が記載されます。</t>
    <rPh sb="3" eb="4">
      <t>ラン</t>
    </rPh>
    <rPh sb="7" eb="8">
      <t>ラン</t>
    </rPh>
    <rPh sb="9" eb="10">
      <t>ガク</t>
    </rPh>
    <rPh sb="11" eb="14">
      <t>ホジョキン</t>
    </rPh>
    <rPh sb="14" eb="16">
      <t>コウフ</t>
    </rPh>
    <rPh sb="16" eb="18">
      <t>ヨウコウ</t>
    </rPh>
    <rPh sb="19" eb="21">
      <t>ベッピョウ</t>
    </rPh>
    <rPh sb="23" eb="25">
      <t>キサイ</t>
    </rPh>
    <rPh sb="26" eb="29">
      <t>ホジョリツ</t>
    </rPh>
    <rPh sb="30" eb="31">
      <t>ジョウ</t>
    </rPh>
    <rPh sb="33" eb="34">
      <t>エ</t>
    </rPh>
    <rPh sb="35" eb="36">
      <t>ガク</t>
    </rPh>
    <rPh sb="42" eb="43">
      <t>エン</t>
    </rPh>
    <rPh sb="43" eb="45">
      <t>ミマン</t>
    </rPh>
    <rPh sb="46" eb="48">
      <t>ハスウ</t>
    </rPh>
    <rPh sb="49" eb="50">
      <t>ショウ</t>
    </rPh>
    <rPh sb="52" eb="54">
      <t>バアイ</t>
    </rPh>
    <rPh sb="59" eb="60">
      <t>キ</t>
    </rPh>
    <rPh sb="61" eb="62">
      <t>ス</t>
    </rPh>
    <rPh sb="72" eb="74">
      <t>キサイ</t>
    </rPh>
    <phoneticPr fontId="3"/>
  </si>
  <si>
    <t>６．⑧欄は、⑥欄と⑦欄を比較し、いずれか少ない額が記載されます。</t>
    <rPh sb="3" eb="4">
      <t>ラン</t>
    </rPh>
    <rPh sb="7" eb="8">
      <t>ラン</t>
    </rPh>
    <rPh sb="10" eb="11">
      <t>ラン</t>
    </rPh>
    <rPh sb="12" eb="14">
      <t>ヒカク</t>
    </rPh>
    <rPh sb="20" eb="21">
      <t>スク</t>
    </rPh>
    <rPh sb="23" eb="24">
      <t>ガク</t>
    </rPh>
    <rPh sb="25" eb="27">
      <t>キサイ</t>
    </rPh>
    <phoneticPr fontId="3"/>
  </si>
  <si>
    <t>B市</t>
    <rPh sb="1" eb="2">
      <t>シ</t>
    </rPh>
    <phoneticPr fontId="4"/>
  </si>
  <si>
    <t>１．①欄には、社会福祉法人、株式会社、一般社団法人、特定非営利活動法人、有限会社、合同会社など設置団体の種別をプルダウンリストから選択してください。</t>
    <rPh sb="3" eb="4">
      <t>ラン</t>
    </rPh>
    <rPh sb="7" eb="9">
      <t>シャカイ</t>
    </rPh>
    <rPh sb="9" eb="11">
      <t>フクシ</t>
    </rPh>
    <rPh sb="11" eb="13">
      <t>ホウジン</t>
    </rPh>
    <rPh sb="14" eb="18">
      <t>カブシキガイシャ</t>
    </rPh>
    <rPh sb="19" eb="21">
      <t>イッパン</t>
    </rPh>
    <rPh sb="21" eb="23">
      <t>シャダン</t>
    </rPh>
    <rPh sb="23" eb="25">
      <t>ホウジン</t>
    </rPh>
    <rPh sb="26" eb="28">
      <t>トクテイ</t>
    </rPh>
    <rPh sb="28" eb="31">
      <t>ヒエイリ</t>
    </rPh>
    <rPh sb="31" eb="33">
      <t>カツドウ</t>
    </rPh>
    <rPh sb="33" eb="35">
      <t>ホウジン</t>
    </rPh>
    <rPh sb="36" eb="40">
      <t>ユウゲンガイシャ</t>
    </rPh>
    <rPh sb="41" eb="43">
      <t>ゴウドウ</t>
    </rPh>
    <rPh sb="43" eb="45">
      <t>ガイシャ</t>
    </rPh>
    <rPh sb="47" eb="49">
      <t>セッチ</t>
    </rPh>
    <rPh sb="49" eb="51">
      <t>ダンタイ</t>
    </rPh>
    <rPh sb="52" eb="54">
      <t>シュベツ</t>
    </rPh>
    <rPh sb="65" eb="67">
      <t>センタク</t>
    </rPh>
    <phoneticPr fontId="7"/>
  </si>
  <si>
    <t>２．②欄は、補助対象経費の金額を記載してください。　※補助金交付要綱別表２に記載の補助対象経費以外の科目は補助対象外</t>
    <rPh sb="3" eb="4">
      <t>ラン</t>
    </rPh>
    <phoneticPr fontId="7"/>
  </si>
  <si>
    <t>３．⑤欄は、安全装置１台当たり175,000円の額が記載されます。</t>
    <rPh sb="6" eb="10">
      <t>アンゼンソウチ</t>
    </rPh>
    <rPh sb="11" eb="12">
      <t>ダイ</t>
    </rPh>
    <rPh sb="12" eb="13">
      <t>ア</t>
    </rPh>
    <rPh sb="22" eb="23">
      <t>エン</t>
    </rPh>
    <rPh sb="24" eb="25">
      <t>ガク</t>
    </rPh>
    <rPh sb="26" eb="28">
      <t>キサイ</t>
    </rPh>
    <phoneticPr fontId="5"/>
  </si>
  <si>
    <t>４．⑥欄は、④欄及び⑤欄を比較し、いずれか少ない方の額が記載されます。</t>
    <rPh sb="3" eb="4">
      <t>ラン</t>
    </rPh>
    <rPh sb="7" eb="8">
      <t>ラン</t>
    </rPh>
    <rPh sb="8" eb="9">
      <t>オヨ</t>
    </rPh>
    <rPh sb="11" eb="12">
      <t>ラン</t>
    </rPh>
    <rPh sb="13" eb="15">
      <t>ヒカク</t>
    </rPh>
    <rPh sb="21" eb="22">
      <t>スク</t>
    </rPh>
    <rPh sb="24" eb="25">
      <t>ホウ</t>
    </rPh>
    <rPh sb="26" eb="27">
      <t>ガク</t>
    </rPh>
    <rPh sb="28" eb="30">
      <t>キサイ</t>
    </rPh>
    <phoneticPr fontId="7"/>
  </si>
  <si>
    <t>５．⑦欄は、安全装置を設置する送迎用車両の台数を記載してください。</t>
    <rPh sb="3" eb="4">
      <t>ラン</t>
    </rPh>
    <rPh sb="6" eb="8">
      <t>アンゼン</t>
    </rPh>
    <rPh sb="8" eb="10">
      <t>ソウチ</t>
    </rPh>
    <rPh sb="11" eb="13">
      <t>セッチ</t>
    </rPh>
    <rPh sb="15" eb="18">
      <t>ソウゲイヨウ</t>
    </rPh>
    <rPh sb="18" eb="20">
      <t>シャリョウ</t>
    </rPh>
    <rPh sb="21" eb="23">
      <t>ダイスウ</t>
    </rPh>
    <rPh sb="24" eb="26">
      <t>キサイ</t>
    </rPh>
    <phoneticPr fontId="7"/>
  </si>
  <si>
    <t>６．⑧欄は、安全装置を設置する送迎用車両の乗車定員を記載してください。なお、送迎用車両を複数所持している場合は、例で示したように、それぞれの乗車定員を記載してください。</t>
    <rPh sb="3" eb="4">
      <t>ラン</t>
    </rPh>
    <rPh sb="6" eb="8">
      <t>アンゼン</t>
    </rPh>
    <rPh sb="8" eb="10">
      <t>ソウチ</t>
    </rPh>
    <rPh sb="11" eb="13">
      <t>セッチ</t>
    </rPh>
    <rPh sb="15" eb="18">
      <t>ソウゲイヨウ</t>
    </rPh>
    <rPh sb="18" eb="20">
      <t>シャリョウ</t>
    </rPh>
    <rPh sb="21" eb="23">
      <t>ジョウシャ</t>
    </rPh>
    <rPh sb="23" eb="25">
      <t>テイイン</t>
    </rPh>
    <rPh sb="26" eb="28">
      <t>キサイ</t>
    </rPh>
    <rPh sb="38" eb="41">
      <t>ソウゲイヨウ</t>
    </rPh>
    <rPh sb="41" eb="43">
      <t>シャリョウ</t>
    </rPh>
    <rPh sb="44" eb="46">
      <t>フクスウ</t>
    </rPh>
    <rPh sb="46" eb="48">
      <t>ショジ</t>
    </rPh>
    <rPh sb="52" eb="54">
      <t>バアイ</t>
    </rPh>
    <rPh sb="56" eb="57">
      <t>レイ</t>
    </rPh>
    <rPh sb="58" eb="59">
      <t>シメ</t>
    </rPh>
    <rPh sb="70" eb="72">
      <t>ジョウシャ</t>
    </rPh>
    <rPh sb="72" eb="74">
      <t>テイイン</t>
    </rPh>
    <rPh sb="75" eb="77">
      <t>キサイ</t>
    </rPh>
    <phoneticPr fontId="7"/>
  </si>
  <si>
    <t>７．⑨欄は、装置リスト（こども家庭庁ホームページ　https://www.cfa.go.jp/policies/child-safety/list/　に掲載）に記載された認定番号を、車両ごとに記載してください。</t>
    <rPh sb="15" eb="17">
      <t>カテイ</t>
    </rPh>
    <rPh sb="17" eb="18">
      <t>チョウ</t>
    </rPh>
    <phoneticPr fontId="7"/>
  </si>
  <si>
    <t>８．記載欄が不足する場合は適宜行を追加して記載してください。</t>
    <rPh sb="2" eb="4">
      <t>キサイ</t>
    </rPh>
    <rPh sb="4" eb="5">
      <t>ラン</t>
    </rPh>
    <rPh sb="6" eb="8">
      <t>フソク</t>
    </rPh>
    <rPh sb="10" eb="12">
      <t>バアイ</t>
    </rPh>
    <rPh sb="13" eb="15">
      <t>テキギ</t>
    </rPh>
    <rPh sb="15" eb="16">
      <t>ギョウ</t>
    </rPh>
    <rPh sb="17" eb="19">
      <t>ツイカ</t>
    </rPh>
    <rPh sb="21" eb="23">
      <t>キサイ</t>
    </rPh>
    <phoneticPr fontId="7"/>
  </si>
  <si>
    <t>９．１つの施設で装置が複数種ある場合は、装置の種類毎に記載してください。</t>
    <rPh sb="5" eb="7">
      <t>シセツ</t>
    </rPh>
    <rPh sb="8" eb="10">
      <t>ソウチ</t>
    </rPh>
    <rPh sb="11" eb="13">
      <t>フクスウ</t>
    </rPh>
    <rPh sb="13" eb="14">
      <t>シュ</t>
    </rPh>
    <rPh sb="16" eb="18">
      <t>バアイ</t>
    </rPh>
    <rPh sb="20" eb="22">
      <t>ソウチ</t>
    </rPh>
    <rPh sb="23" eb="25">
      <t>シュルイ</t>
    </rPh>
    <rPh sb="25" eb="26">
      <t>ゴト</t>
    </rPh>
    <rPh sb="27" eb="29">
      <t>キサイ</t>
    </rPh>
    <phoneticPr fontId="4"/>
  </si>
  <si>
    <t>10．多機能型事業所については、次のとおり一つの事業に集約してください。</t>
    <rPh sb="16" eb="17">
      <t>ツギ</t>
    </rPh>
    <rPh sb="21" eb="22">
      <t>イチ</t>
    </rPh>
    <rPh sb="24" eb="26">
      <t>ジギョウ</t>
    </rPh>
    <phoneticPr fontId="5"/>
  </si>
  <si>
    <t>⇒【（１）児童発達支援センター】に集約</t>
    <rPh sb="17" eb="19">
      <t>シュウヤク</t>
    </rPh>
    <phoneticPr fontId="5"/>
  </si>
  <si>
    <t>⇒【（２）児童発達支援事業所】に集約</t>
    <rPh sb="13" eb="14">
      <t>トコロ</t>
    </rPh>
    <rPh sb="16" eb="18">
      <t>シュウヤク</t>
    </rPh>
    <phoneticPr fontId="5"/>
  </si>
  <si>
    <t>11．点検項目⑩～⑮欄については、補助対象車両として適切であるか確認するために設けています。×がつく場合は、補助対象車両として認められません。</t>
    <rPh sb="3" eb="5">
      <t>テンケン</t>
    </rPh>
    <rPh sb="5" eb="7">
      <t>コウモク</t>
    </rPh>
    <rPh sb="10" eb="11">
      <t>ラン</t>
    </rPh>
    <rPh sb="17" eb="19">
      <t>ホジョ</t>
    </rPh>
    <rPh sb="19" eb="21">
      <t>タイショウ</t>
    </rPh>
    <rPh sb="21" eb="23">
      <t>シャリョウ</t>
    </rPh>
    <rPh sb="26" eb="28">
      <t>テキセツ</t>
    </rPh>
    <rPh sb="32" eb="34">
      <t>カクニン</t>
    </rPh>
    <rPh sb="39" eb="40">
      <t>モウ</t>
    </rPh>
    <rPh sb="50" eb="52">
      <t>バアイ</t>
    </rPh>
    <rPh sb="54" eb="56">
      <t>ホジョ</t>
    </rPh>
    <rPh sb="56" eb="58">
      <t>タイショウ</t>
    </rPh>
    <rPh sb="58" eb="60">
      <t>シャリョウ</t>
    </rPh>
    <rPh sb="63" eb="64">
      <t>ミト</t>
    </rPh>
    <phoneticPr fontId="4"/>
  </si>
  <si>
    <t>⑮</t>
    <phoneticPr fontId="7"/>
  </si>
  <si>
    <t>（記載上の注意）</t>
    <rPh sb="1" eb="3">
      <t>キサイ</t>
    </rPh>
    <rPh sb="3" eb="4">
      <t>ジョウ</t>
    </rPh>
    <rPh sb="5" eb="7">
      <t>チュウイ</t>
    </rPh>
    <phoneticPr fontId="5"/>
  </si>
  <si>
    <t>「児童福祉施設の設備及び運営に関する基準等の一部を改正する省令について（通知）」
（令和４年12月28日）より一部抜粋</t>
    <phoneticPr fontId="7"/>
  </si>
  <si>
    <t>補助金所要額</t>
    <rPh sb="0" eb="2">
      <t>ホジョ</t>
    </rPh>
    <rPh sb="2" eb="3">
      <t>キン</t>
    </rPh>
    <rPh sb="3" eb="5">
      <t>ショヨウ</t>
    </rPh>
    <rPh sb="5" eb="6">
      <t>ガク</t>
    </rPh>
    <phoneticPr fontId="5"/>
  </si>
  <si>
    <t>①</t>
    <phoneticPr fontId="4"/>
  </si>
  <si>
    <t>④</t>
    <phoneticPr fontId="7"/>
  </si>
  <si>
    <t>１．上記(1)～(3)の事業について、補助申請に係る経費の内訳及び内容がわかる見積書等の写しを添付してください。</t>
    <rPh sb="2" eb="4">
      <t>ジョウキ</t>
    </rPh>
    <rPh sb="12" eb="14">
      <t>ジギョウ</t>
    </rPh>
    <rPh sb="19" eb="23">
      <t>ホジョシンセイ</t>
    </rPh>
    <rPh sb="24" eb="25">
      <t>カカ</t>
    </rPh>
    <rPh sb="26" eb="28">
      <t>ケイヒ</t>
    </rPh>
    <rPh sb="29" eb="31">
      <t>ウチワケ</t>
    </rPh>
    <rPh sb="31" eb="32">
      <t>オヨ</t>
    </rPh>
    <rPh sb="33" eb="35">
      <t>ナイヨウ</t>
    </rPh>
    <rPh sb="39" eb="42">
      <t>ミツモリショ</t>
    </rPh>
    <rPh sb="42" eb="43">
      <t>トウ</t>
    </rPh>
    <rPh sb="44" eb="45">
      <t>ウツ</t>
    </rPh>
    <rPh sb="47" eb="49">
      <t>テンプ</t>
    </rPh>
    <phoneticPr fontId="7"/>
  </si>
  <si>
    <t>２．上記(2)又は(3)の事業は、整備機器のカタログ等の写しを添付すること。</t>
    <rPh sb="2" eb="4">
      <t>ジョウキ</t>
    </rPh>
    <rPh sb="7" eb="8">
      <t>マタ</t>
    </rPh>
    <rPh sb="13" eb="15">
      <t>ジギョウ</t>
    </rPh>
    <rPh sb="17" eb="19">
      <t>セイビ</t>
    </rPh>
    <rPh sb="19" eb="21">
      <t>キキ</t>
    </rPh>
    <rPh sb="26" eb="27">
      <t>トウ</t>
    </rPh>
    <rPh sb="28" eb="29">
      <t>ウツ</t>
    </rPh>
    <rPh sb="31" eb="33">
      <t>テンプ</t>
    </rPh>
    <phoneticPr fontId="7"/>
  </si>
  <si>
    <t>３．①欄は、(1)から(3)の事業について、それぞれ申請する事業所数を記載してください。計画書Ⅰ及びⅡの事業所数と一致していることを確認してください。</t>
    <rPh sb="15" eb="17">
      <t>ジギョウ</t>
    </rPh>
    <rPh sb="26" eb="28">
      <t>シンセイ</t>
    </rPh>
    <rPh sb="30" eb="33">
      <t>ジギョウショ</t>
    </rPh>
    <rPh sb="33" eb="34">
      <t>スウ</t>
    </rPh>
    <rPh sb="35" eb="37">
      <t>キサイ</t>
    </rPh>
    <rPh sb="44" eb="47">
      <t>ケイカクショ</t>
    </rPh>
    <rPh sb="48" eb="49">
      <t>オヨ</t>
    </rPh>
    <rPh sb="52" eb="55">
      <t>ジギョウショ</t>
    </rPh>
    <rPh sb="55" eb="56">
      <t>スウ</t>
    </rPh>
    <rPh sb="57" eb="59">
      <t>イッチ</t>
    </rPh>
    <rPh sb="66" eb="68">
      <t>カクニン</t>
    </rPh>
    <phoneticPr fontId="7"/>
  </si>
  <si>
    <t>４．②欄から⑧欄までの各欄には、計画書Ⅰ及び計画書Ⅱの合計額が記載されます。</t>
    <rPh sb="15" eb="18">
      <t>ケイカクショ</t>
    </rPh>
    <rPh sb="19" eb="20">
      <t>オヨ</t>
    </rPh>
    <rPh sb="21" eb="24">
      <t>ケイカクショ</t>
    </rPh>
    <rPh sb="28" eb="29">
      <t>ガク</t>
    </rPh>
    <rPh sb="31" eb="33">
      <t>キサイ</t>
    </rPh>
    <phoneticPr fontId="7"/>
  </si>
  <si>
    <t>令和５年度　京都府障害児安心安全対策事業事業計画書Ⅰ　「①送迎用バスの改修支援事業」　</t>
    <rPh sb="0" eb="2">
      <t>レイワ</t>
    </rPh>
    <rPh sb="3" eb="5">
      <t>ネンド</t>
    </rPh>
    <rPh sb="6" eb="9">
      <t>キョウトフ</t>
    </rPh>
    <rPh sb="9" eb="12">
      <t>ショウガイジ</t>
    </rPh>
    <rPh sb="12" eb="16">
      <t>アンシンアンゼン</t>
    </rPh>
    <rPh sb="16" eb="18">
      <t>タイサク</t>
    </rPh>
    <rPh sb="18" eb="20">
      <t>ジギョウ</t>
    </rPh>
    <rPh sb="20" eb="22">
      <t>ジギョウ</t>
    </rPh>
    <rPh sb="22" eb="24">
      <t>ケイカク</t>
    </rPh>
    <rPh sb="24" eb="25">
      <t>ショ</t>
    </rPh>
    <phoneticPr fontId="5"/>
  </si>
  <si>
    <t>令和５年度　京都府障害児安心安全対策事業事業計画書Ⅱ　「②及び③の事業」</t>
    <rPh sb="6" eb="9">
      <t>キョウトフ</t>
    </rPh>
    <rPh sb="9" eb="11">
      <t>ショウガイ</t>
    </rPh>
    <rPh sb="11" eb="12">
      <t>ジ</t>
    </rPh>
    <rPh sb="12" eb="14">
      <t>アンシン</t>
    </rPh>
    <rPh sb="14" eb="16">
      <t>アンゼン</t>
    </rPh>
    <rPh sb="16" eb="18">
      <t>タイサク</t>
    </rPh>
    <rPh sb="18" eb="20">
      <t>ジギョウ</t>
    </rPh>
    <rPh sb="20" eb="22">
      <t>ジギョウ</t>
    </rPh>
    <rPh sb="22" eb="25">
      <t>ケイカクショ</t>
    </rPh>
    <phoneticPr fontId="7"/>
  </si>
  <si>
    <t>　　　⑩欄　　「児童福祉法に基づく指定通所支援の事業等の人員、設備及び運営に関する基準」（令和４年厚生労働省令第175号）第四十条の三第２項及び</t>
    <phoneticPr fontId="4"/>
  </si>
  <si>
    <t>　　　⑪欄　　障害児の送迎を目的とし、日常的に運行する車両である。（※１参照）</t>
    <rPh sb="4" eb="5">
      <t>ラン</t>
    </rPh>
    <phoneticPr fontId="4"/>
  </si>
  <si>
    <t>　　　⑫欄　　座席を３列以上有する車両である。（※１及び※２参照）</t>
    <rPh sb="4" eb="5">
      <t>ラン</t>
    </rPh>
    <phoneticPr fontId="4"/>
  </si>
  <si>
    <t>　　　⑬欄　　３列目以降に子どもが立ち入れないようにして安全確保を図ることが困難な車両である。（※２参照）</t>
    <rPh sb="4" eb="5">
      <t>ラン</t>
    </rPh>
    <phoneticPr fontId="4"/>
  </si>
  <si>
    <t>　　　⑭欄　　送迎用車両の置き去り防止を支援する安全装置のガイドラインに適合する装置である。（※３参照）</t>
    <rPh sb="4" eb="5">
      <t>ラン</t>
    </rPh>
    <rPh sb="10" eb="12">
      <t>シャリョウ</t>
    </rPh>
    <phoneticPr fontId="4"/>
  </si>
  <si>
    <t>　　　⑮欄　　⑬欄にて安全確保を図ることが困難であると判断した理由を記載すること。</t>
    <rPh sb="4" eb="5">
      <t>ラン</t>
    </rPh>
    <rPh sb="8" eb="9">
      <t>ラン</t>
    </rPh>
    <rPh sb="11" eb="13">
      <t>アンゼン</t>
    </rPh>
    <rPh sb="13" eb="15">
      <t>カクホ</t>
    </rPh>
    <rPh sb="16" eb="17">
      <t>ハカ</t>
    </rPh>
    <rPh sb="21" eb="23">
      <t>コンナン</t>
    </rPh>
    <rPh sb="27" eb="29">
      <t>ハンダン</t>
    </rPh>
    <rPh sb="31" eb="33">
      <t>リユウ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</si>
</sst>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Red]\-#,##0\ "/>
    <numFmt numFmtId="178" formatCode="#,##0_);[Red]\(#,##0\)"/>
    <numFmt numFmtId="179" formatCode="0_ ;[Red]\-0\ "/>
  </numFmts>
  <fonts count="31">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ＭＳ Ｐゴシック"/>
      <family val="3"/>
      <charset val="128"/>
    </font>
    <font>
      <sz val="11"/>
      <name val="ＭＳ Ｐゴシック"/>
      <family val="3"/>
      <charset val="128"/>
    </font>
    <font>
      <sz val="6"/>
      <name val="Yu Gothic"/>
      <family val="2"/>
      <charset val="128"/>
      <scheme val="minor"/>
    </font>
    <font>
      <sz val="11"/>
      <color theme="1"/>
      <name val="ＭＳ ゴシック"/>
      <family val="3"/>
      <charset val="128"/>
    </font>
    <font>
      <sz val="11"/>
      <color theme="1"/>
      <name val="ＭＳ 明朝"/>
      <family val="1"/>
      <charset val="128"/>
    </font>
    <font>
      <b/>
      <sz val="20"/>
      <color theme="1"/>
      <name val="ＭＳ 明朝"/>
      <family val="1"/>
      <charset val="128"/>
    </font>
    <font>
      <sz val="20"/>
      <color theme="1"/>
      <name val="ＭＳ 明朝"/>
      <family val="1"/>
      <charset val="128"/>
    </font>
    <font>
      <sz val="14"/>
      <color theme="1"/>
      <name val="ＭＳ 明朝"/>
      <family val="1"/>
      <charset val="128"/>
    </font>
    <font>
      <sz val="12"/>
      <color theme="1"/>
      <name val="ＭＳ 明朝"/>
      <family val="1"/>
      <charset val="128"/>
    </font>
    <font>
      <b/>
      <sz val="22"/>
      <color theme="1"/>
      <name val="ＭＳ 明朝"/>
      <family val="1"/>
      <charset val="128"/>
    </font>
    <font>
      <sz val="11"/>
      <color theme="1"/>
      <name val="Yu Gothic"/>
      <family val="2"/>
      <scheme val="minor"/>
    </font>
    <font>
      <sz val="10"/>
      <color theme="1"/>
      <name val="ＭＳ 明朝"/>
      <family val="1"/>
      <charset val="128"/>
    </font>
    <font>
      <sz val="9"/>
      <color theme="1"/>
      <name val="ＭＳ 明朝"/>
      <family val="1"/>
      <charset val="128"/>
    </font>
    <font>
      <sz val="11"/>
      <color theme="1"/>
      <name val="Yu Gothic"/>
      <family val="3"/>
      <charset val="128"/>
      <scheme val="minor"/>
    </font>
    <font>
      <sz val="11"/>
      <color theme="1"/>
      <name val="ＭＳ Ｐゴシック"/>
      <family val="3"/>
      <charset val="128"/>
    </font>
    <font>
      <b/>
      <sz val="12"/>
      <color theme="1"/>
      <name val="ＭＳ 明朝"/>
      <family val="1"/>
      <charset val="128"/>
    </font>
    <font>
      <b/>
      <sz val="12"/>
      <color theme="1"/>
      <name val="ＭＳ ゴシック"/>
      <family val="3"/>
      <charset val="128"/>
    </font>
    <font>
      <sz val="14"/>
      <color theme="1"/>
      <name val="ＭＳ Ｐゴシック"/>
      <family val="3"/>
      <charset val="128"/>
    </font>
    <font>
      <sz val="13"/>
      <color theme="1"/>
      <name val="ＭＳ Ｐゴシック"/>
      <family val="3"/>
      <charset val="128"/>
    </font>
    <font>
      <sz val="12"/>
      <color theme="1"/>
      <name val="ＭＳ Ｐゴシック"/>
      <family val="3"/>
      <charset val="128"/>
    </font>
    <font>
      <sz val="10"/>
      <color theme="1"/>
      <name val="ＭＳ Ｐゴシック"/>
      <family val="3"/>
      <charset val="128"/>
    </font>
    <font>
      <b/>
      <sz val="16"/>
      <color theme="1"/>
      <name val="ＭＳ ゴシック"/>
      <family val="3"/>
      <charset val="128"/>
    </font>
    <font>
      <b/>
      <sz val="12"/>
      <color theme="1"/>
      <name val="Yu Gothic"/>
      <family val="3"/>
      <charset val="128"/>
      <scheme val="minor"/>
    </font>
    <font>
      <sz val="16"/>
      <color theme="1"/>
      <name val="ＭＳ ゴシック"/>
      <family val="3"/>
      <charset val="128"/>
    </font>
    <font>
      <sz val="18"/>
      <color theme="1"/>
      <name val="ＭＳ Ｐゴシック"/>
      <family val="3"/>
      <charset val="128"/>
    </font>
    <font>
      <sz val="9"/>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1">
    <border>
      <left/>
      <right/>
      <top/>
      <bottom/>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bottom style="medium">
        <color indexed="64"/>
      </bottom>
      <diagonal/>
    </border>
    <border diagonalUp="1">
      <left style="thin">
        <color indexed="64"/>
      </left>
      <right style="medium">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diagonal/>
    </border>
    <border>
      <left style="thin">
        <color indexed="64"/>
      </left>
      <right style="thin">
        <color indexed="64"/>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style="medium">
        <color indexed="64"/>
      </bottom>
      <diagonal style="thin">
        <color indexed="64"/>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double">
        <color indexed="64"/>
      </bottom>
      <diagonal/>
    </border>
    <border diagonalUp="1">
      <left style="thin">
        <color indexed="64"/>
      </left>
      <right style="medium">
        <color indexed="64"/>
      </right>
      <top style="double">
        <color indexed="64"/>
      </top>
      <bottom style="double">
        <color indexed="64"/>
      </bottom>
      <diagonal style="thin">
        <color indexed="64"/>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diagonal/>
    </border>
  </borders>
  <cellStyleXfs count="13">
    <xf numFmtId="0" fontId="0" fillId="0" borderId="0"/>
    <xf numFmtId="0" fontId="3" fillId="0" borderId="0">
      <alignment vertical="center"/>
    </xf>
    <xf numFmtId="38" fontId="3" fillId="0" borderId="0" applyFont="0" applyFill="0" applyBorder="0" applyAlignment="0" applyProtection="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38" fontId="2" fillId="0" borderId="0" applyFont="0" applyFill="0" applyBorder="0" applyAlignment="0" applyProtection="0">
      <alignment vertical="center"/>
    </xf>
    <xf numFmtId="0" fontId="6" fillId="0" borderId="0"/>
    <xf numFmtId="0" fontId="2" fillId="0" borderId="0">
      <alignment vertical="center"/>
    </xf>
    <xf numFmtId="0" fontId="6" fillId="0" borderId="0"/>
    <xf numFmtId="38" fontId="15" fillId="0" borderId="0" applyFont="0" applyFill="0" applyBorder="0" applyAlignment="0" applyProtection="0">
      <alignment vertical="center"/>
    </xf>
    <xf numFmtId="0" fontId="1" fillId="0" borderId="0">
      <alignment vertical="center"/>
    </xf>
  </cellStyleXfs>
  <cellXfs count="330">
    <xf numFmtId="0" fontId="0" fillId="0" borderId="0" xfId="0"/>
    <xf numFmtId="38" fontId="9" fillId="2" borderId="17" xfId="11" applyFont="1" applyFill="1" applyBorder="1">
      <alignment vertical="center"/>
    </xf>
    <xf numFmtId="38" fontId="8" fillId="0" borderId="0" xfId="11" applyFont="1" applyAlignment="1">
      <alignment horizontal="left" vertical="center"/>
    </xf>
    <xf numFmtId="38" fontId="6" fillId="0" borderId="0" xfId="11" applyFont="1" applyAlignment="1"/>
    <xf numFmtId="38" fontId="12" fillId="0" borderId="0" xfId="11" applyFont="1">
      <alignment vertical="center"/>
    </xf>
    <xf numFmtId="38" fontId="9" fillId="0" borderId="0" xfId="11" applyFont="1">
      <alignment vertical="center"/>
    </xf>
    <xf numFmtId="38" fontId="10" fillId="0" borderId="0" xfId="11" applyFont="1">
      <alignment vertical="center"/>
    </xf>
    <xf numFmtId="38" fontId="9" fillId="0" borderId="0" xfId="11" applyFont="1" applyAlignment="1">
      <alignment horizontal="center" vertical="center"/>
    </xf>
    <xf numFmtId="38" fontId="9" fillId="0" borderId="0" xfId="11" applyFont="1" applyAlignment="1">
      <alignment horizontal="right" vertical="center"/>
    </xf>
    <xf numFmtId="38" fontId="9" fillId="0" borderId="30" xfId="11" applyFont="1" applyBorder="1" applyAlignment="1">
      <alignment horizontal="right" vertical="top" wrapText="1"/>
    </xf>
    <xf numFmtId="38" fontId="9" fillId="0" borderId="28" xfId="11" applyFont="1" applyFill="1" applyBorder="1" applyAlignment="1">
      <alignment vertical="center" wrapText="1"/>
    </xf>
    <xf numFmtId="38" fontId="8" fillId="0" borderId="0" xfId="11" applyFont="1" applyFill="1" applyBorder="1" applyAlignment="1">
      <alignment vertical="center"/>
    </xf>
    <xf numFmtId="38" fontId="8" fillId="0" borderId="0" xfId="11" applyFont="1" applyAlignment="1">
      <alignment horizontal="center" vertical="center"/>
    </xf>
    <xf numFmtId="38" fontId="8" fillId="0" borderId="0" xfId="11" applyFont="1" applyFill="1" applyBorder="1">
      <alignment vertical="center"/>
    </xf>
    <xf numFmtId="38" fontId="9" fillId="0" borderId="0" xfId="11" applyFont="1" applyFill="1" applyBorder="1">
      <alignment vertical="center"/>
    </xf>
    <xf numFmtId="38" fontId="8" fillId="0" borderId="0" xfId="11" applyFont="1">
      <alignment vertical="center"/>
    </xf>
    <xf numFmtId="38" fontId="13" fillId="0" borderId="36" xfId="11" applyFont="1" applyBorder="1" applyAlignment="1">
      <alignment horizontal="right" vertical="center"/>
    </xf>
    <xf numFmtId="38" fontId="14" fillId="0" borderId="0" xfId="11" applyFont="1">
      <alignment vertical="center"/>
    </xf>
    <xf numFmtId="38" fontId="13" fillId="0" borderId="0" xfId="11" applyFont="1" applyAlignment="1">
      <alignment vertical="center" shrinkToFit="1"/>
    </xf>
    <xf numFmtId="38" fontId="13" fillId="0" borderId="0" xfId="11" applyFont="1">
      <alignment vertical="center"/>
    </xf>
    <xf numFmtId="38" fontId="12" fillId="0" borderId="0" xfId="11" applyFont="1" applyAlignment="1">
      <alignment horizontal="left" vertical="center" shrinkToFit="1"/>
    </xf>
    <xf numFmtId="38" fontId="13" fillId="0" borderId="0" xfId="11" applyFont="1" applyAlignment="1">
      <alignment horizontal="center" vertical="center"/>
    </xf>
    <xf numFmtId="38" fontId="8" fillId="0" borderId="0" xfId="11" applyFont="1" applyFill="1">
      <alignment vertical="center"/>
    </xf>
    <xf numFmtId="38" fontId="9" fillId="0" borderId="0" xfId="11" applyFont="1" applyFill="1">
      <alignment vertical="center"/>
    </xf>
    <xf numFmtId="38" fontId="18" fillId="0" borderId="0" xfId="11" applyFont="1">
      <alignment vertical="center"/>
    </xf>
    <xf numFmtId="38" fontId="13" fillId="0" borderId="0" xfId="11" applyFont="1" applyAlignment="1">
      <alignment vertical="center" wrapText="1" shrinkToFit="1"/>
    </xf>
    <xf numFmtId="38" fontId="18" fillId="0" borderId="0" xfId="11" applyFont="1" applyAlignment="1">
      <alignment horizontal="center" vertical="center"/>
    </xf>
    <xf numFmtId="38" fontId="9" fillId="0" borderId="10" xfId="11" applyFont="1" applyBorder="1" applyAlignment="1">
      <alignment horizontal="center" vertical="center" wrapText="1"/>
    </xf>
    <xf numFmtId="38" fontId="9" fillId="0" borderId="10" xfId="11" applyFont="1" applyBorder="1" applyAlignment="1">
      <alignment horizontal="center" vertical="center"/>
    </xf>
    <xf numFmtId="38" fontId="9" fillId="0" borderId="10" xfId="11" applyFont="1" applyFill="1" applyBorder="1" applyAlignment="1">
      <alignment horizontal="center" vertical="center" wrapText="1"/>
    </xf>
    <xf numFmtId="38" fontId="18" fillId="0" borderId="0" xfId="11" applyFont="1" applyAlignment="1">
      <alignment horizontal="right" vertical="center"/>
    </xf>
    <xf numFmtId="38" fontId="13" fillId="0" borderId="9" xfId="11" applyFont="1" applyBorder="1">
      <alignment vertical="center"/>
    </xf>
    <xf numFmtId="38" fontId="20" fillId="0" borderId="0" xfId="11" applyFont="1" applyAlignment="1">
      <alignment horizontal="right" vertical="center"/>
    </xf>
    <xf numFmtId="38" fontId="20" fillId="0" borderId="0" xfId="11" applyFont="1" applyAlignment="1">
      <alignment horizontal="center" vertical="center"/>
    </xf>
    <xf numFmtId="38" fontId="21" fillId="0" borderId="0" xfId="11" applyFont="1" applyAlignment="1">
      <alignment horizontal="right" vertical="center"/>
    </xf>
    <xf numFmtId="38" fontId="21" fillId="0" borderId="0" xfId="11" applyFont="1" applyAlignment="1">
      <alignment horizontal="center" vertical="center"/>
    </xf>
    <xf numFmtId="38" fontId="8" fillId="0" borderId="0" xfId="11" applyFont="1" applyAlignment="1">
      <alignment vertical="center"/>
    </xf>
    <xf numFmtId="38" fontId="8" fillId="0" borderId="0" xfId="11" applyFont="1" applyAlignment="1">
      <alignment vertical="center" wrapText="1"/>
    </xf>
    <xf numFmtId="38" fontId="13" fillId="2" borderId="17" xfId="11" applyFont="1" applyFill="1" applyBorder="1" applyAlignment="1">
      <alignment horizontal="right" vertical="center"/>
    </xf>
    <xf numFmtId="38" fontId="18" fillId="0" borderId="0" xfId="11" applyFont="1" applyAlignment="1">
      <alignment horizontal="right"/>
    </xf>
    <xf numFmtId="38" fontId="18" fillId="0" borderId="0" xfId="11" applyFont="1" applyAlignment="1"/>
    <xf numFmtId="38" fontId="13" fillId="2" borderId="19" xfId="11" applyFont="1" applyFill="1" applyBorder="1" applyAlignment="1">
      <alignment horizontal="right" vertical="center" wrapText="1"/>
    </xf>
    <xf numFmtId="38" fontId="13" fillId="2" borderId="15" xfId="11" applyFont="1" applyFill="1" applyBorder="1" applyAlignment="1">
      <alignment horizontal="right" vertical="center" wrapText="1"/>
    </xf>
    <xf numFmtId="38" fontId="22" fillId="0" borderId="0" xfId="11" applyFont="1" applyAlignment="1"/>
    <xf numFmtId="38" fontId="19" fillId="0" borderId="0" xfId="11" applyFont="1" applyAlignment="1"/>
    <xf numFmtId="38" fontId="22" fillId="0" borderId="0" xfId="11" applyFont="1" applyAlignment="1">
      <alignment horizontal="center" vertical="top"/>
    </xf>
    <xf numFmtId="38" fontId="23" fillId="0" borderId="0" xfId="11" applyFont="1" applyAlignment="1">
      <alignment horizontal="left"/>
    </xf>
    <xf numFmtId="38" fontId="25" fillId="0" borderId="35" xfId="11" applyFont="1" applyBorder="1" applyAlignment="1">
      <alignment horizontal="center" vertical="center"/>
    </xf>
    <xf numFmtId="38" fontId="25" fillId="0" borderId="35" xfId="11" applyFont="1" applyBorder="1" applyAlignment="1">
      <alignment horizontal="center" vertical="center" wrapText="1"/>
    </xf>
    <xf numFmtId="38" fontId="19" fillId="0" borderId="0" xfId="11" applyFont="1" applyAlignment="1">
      <alignment horizontal="left"/>
    </xf>
    <xf numFmtId="38" fontId="19" fillId="0" borderId="35" xfId="11" applyFont="1" applyBorder="1" applyAlignment="1">
      <alignment horizontal="right" vertical="center"/>
    </xf>
    <xf numFmtId="38" fontId="9" fillId="0" borderId="25" xfId="11" applyFont="1" applyBorder="1" applyAlignment="1">
      <alignment horizontal="center" vertical="center"/>
    </xf>
    <xf numFmtId="38" fontId="9" fillId="0" borderId="34" xfId="11" applyFont="1" applyBorder="1" applyAlignment="1">
      <alignment horizontal="center" vertical="center"/>
    </xf>
    <xf numFmtId="38" fontId="8" fillId="0" borderId="46" xfId="11" applyFont="1" applyBorder="1" applyAlignment="1">
      <alignment vertical="center" wrapText="1"/>
    </xf>
    <xf numFmtId="38" fontId="8" fillId="0" borderId="46" xfId="11" applyFont="1" applyFill="1" applyBorder="1">
      <alignment vertical="center"/>
    </xf>
    <xf numFmtId="38" fontId="8" fillId="0" borderId="6" xfId="11" applyFont="1" applyFill="1" applyBorder="1">
      <alignment vertical="center"/>
    </xf>
    <xf numFmtId="38" fontId="9" fillId="2" borderId="19" xfId="11" applyFont="1" applyFill="1" applyBorder="1" applyAlignment="1">
      <alignment horizontal="center" vertical="center"/>
    </xf>
    <xf numFmtId="38" fontId="18" fillId="2" borderId="44" xfId="11" applyFont="1" applyFill="1" applyBorder="1" applyAlignment="1">
      <alignment horizontal="right" vertical="center"/>
    </xf>
    <xf numFmtId="38" fontId="18" fillId="2" borderId="16" xfId="11" applyFont="1" applyFill="1" applyBorder="1" applyAlignment="1">
      <alignment horizontal="right" vertical="center"/>
    </xf>
    <xf numFmtId="38" fontId="9" fillId="2" borderId="23" xfId="11" applyFont="1" applyFill="1" applyBorder="1" applyAlignment="1">
      <alignment horizontal="center" vertical="center"/>
    </xf>
    <xf numFmtId="38" fontId="18" fillId="2" borderId="14" xfId="11" applyFont="1" applyFill="1" applyBorder="1" applyAlignment="1">
      <alignment horizontal="right" vertical="center"/>
    </xf>
    <xf numFmtId="38" fontId="9" fillId="0" borderId="0" xfId="11" applyFont="1" applyAlignment="1">
      <alignment horizontal="left" vertical="center"/>
    </xf>
    <xf numFmtId="0" fontId="26" fillId="0" borderId="13" xfId="0" applyFont="1" applyBorder="1" applyAlignment="1">
      <alignment vertical="center" wrapText="1"/>
    </xf>
    <xf numFmtId="0" fontId="21" fillId="0" borderId="46" xfId="0" applyFont="1" applyBorder="1" applyAlignment="1">
      <alignment vertical="center"/>
    </xf>
    <xf numFmtId="0" fontId="26" fillId="0" borderId="46" xfId="0" applyFont="1" applyBorder="1" applyAlignment="1">
      <alignment vertical="center"/>
    </xf>
    <xf numFmtId="0" fontId="21" fillId="0" borderId="46" xfId="0" applyFont="1" applyBorder="1" applyAlignment="1">
      <alignment vertical="top"/>
    </xf>
    <xf numFmtId="38" fontId="18" fillId="0" borderId="0" xfId="11" applyFont="1" applyBorder="1">
      <alignment vertical="center"/>
    </xf>
    <xf numFmtId="38" fontId="18" fillId="0" borderId="50" xfId="11" applyFont="1" applyBorder="1">
      <alignment vertical="center"/>
    </xf>
    <xf numFmtId="0" fontId="26" fillId="0" borderId="46" xfId="0" applyFont="1" applyBorder="1" applyAlignment="1">
      <alignment vertical="top" wrapText="1"/>
    </xf>
    <xf numFmtId="0" fontId="21" fillId="0" borderId="0" xfId="0" applyFont="1" applyBorder="1" applyAlignment="1">
      <alignment vertical="center" wrapText="1"/>
    </xf>
    <xf numFmtId="38" fontId="13" fillId="0" borderId="41" xfId="11" applyFont="1" applyFill="1" applyBorder="1" applyAlignment="1">
      <alignment horizontal="left" vertical="center" wrapText="1"/>
    </xf>
    <xf numFmtId="38" fontId="18" fillId="0" borderId="0" xfId="11" applyFont="1" applyAlignment="1">
      <alignment horizontal="right"/>
    </xf>
    <xf numFmtId="38" fontId="19" fillId="0" borderId="0" xfId="11" applyFont="1" applyAlignment="1">
      <alignment horizontal="left"/>
    </xf>
    <xf numFmtId="38" fontId="9" fillId="0" borderId="22" xfId="11" applyFont="1" applyFill="1" applyBorder="1" applyAlignment="1">
      <alignment horizontal="center" vertical="center"/>
    </xf>
    <xf numFmtId="38" fontId="13" fillId="0" borderId="26" xfId="11" applyFont="1" applyBorder="1" applyAlignment="1">
      <alignment horizontal="center" vertical="center" wrapText="1" shrinkToFit="1"/>
    </xf>
    <xf numFmtId="38" fontId="23" fillId="0" borderId="0" xfId="11" applyFont="1" applyAlignment="1"/>
    <xf numFmtId="38" fontId="9" fillId="0" borderId="30" xfId="11" applyFont="1" applyBorder="1" applyAlignment="1">
      <alignment horizontal="right" vertical="top"/>
    </xf>
    <xf numFmtId="38" fontId="9" fillId="0" borderId="0" xfId="11" applyFont="1" applyAlignment="1">
      <alignment vertical="top"/>
    </xf>
    <xf numFmtId="38" fontId="24" fillId="0" borderId="0" xfId="11" applyFont="1" applyBorder="1" applyAlignment="1">
      <alignment horizontal="center" vertical="center"/>
    </xf>
    <xf numFmtId="38" fontId="19" fillId="0" borderId="0" xfId="11" applyFont="1" applyBorder="1" applyAlignment="1">
      <alignment vertical="center"/>
    </xf>
    <xf numFmtId="38" fontId="19" fillId="2" borderId="0" xfId="11" applyFont="1" applyFill="1" applyBorder="1" applyAlignment="1">
      <alignment vertical="center"/>
    </xf>
    <xf numFmtId="38" fontId="19" fillId="0" borderId="0" xfId="11" applyFont="1" applyFill="1" applyAlignment="1"/>
    <xf numFmtId="38" fontId="6" fillId="0" borderId="0" xfId="11" applyFont="1" applyFill="1" applyAlignment="1"/>
    <xf numFmtId="38" fontId="22" fillId="0" borderId="0" xfId="11" applyFont="1" applyFill="1" applyBorder="1" applyAlignment="1">
      <alignment horizontal="center" vertical="top"/>
    </xf>
    <xf numFmtId="38" fontId="19" fillId="0" borderId="0" xfId="11" applyFont="1" applyFill="1" applyBorder="1" applyAlignment="1">
      <alignment vertical="center"/>
    </xf>
    <xf numFmtId="38" fontId="13" fillId="0" borderId="34" xfId="11" applyFont="1" applyBorder="1" applyAlignment="1">
      <alignment horizontal="center" vertical="center"/>
    </xf>
    <xf numFmtId="38" fontId="0" fillId="0" borderId="0" xfId="11" applyFont="1" applyAlignment="1"/>
    <xf numFmtId="178" fontId="19" fillId="3" borderId="28" xfId="11" applyNumberFormat="1" applyFont="1" applyFill="1" applyBorder="1" applyAlignment="1">
      <alignment horizontal="right" vertical="center"/>
    </xf>
    <xf numFmtId="178" fontId="19" fillId="3" borderId="35" xfId="11" applyNumberFormat="1" applyFont="1" applyFill="1" applyBorder="1" applyAlignment="1">
      <alignment horizontal="right" vertical="center"/>
    </xf>
    <xf numFmtId="178" fontId="19" fillId="3" borderId="38" xfId="11" applyNumberFormat="1" applyFont="1" applyFill="1" applyBorder="1" applyAlignment="1">
      <alignment horizontal="right" vertical="center"/>
    </xf>
    <xf numFmtId="38" fontId="9" fillId="0" borderId="51" xfId="11" applyFont="1" applyBorder="1" applyAlignment="1">
      <alignment horizontal="center" vertical="center"/>
    </xf>
    <xf numFmtId="38" fontId="13" fillId="2" borderId="17" xfId="11" applyFont="1" applyFill="1" applyBorder="1" applyAlignment="1">
      <alignment horizontal="left" vertical="center" wrapText="1"/>
    </xf>
    <xf numFmtId="179" fontId="9" fillId="0" borderId="34" xfId="11" applyNumberFormat="1" applyFont="1" applyBorder="1" applyAlignment="1">
      <alignment horizontal="center" vertical="center" wrapText="1"/>
    </xf>
    <xf numFmtId="38" fontId="13" fillId="0" borderId="34" xfId="11" applyFont="1" applyBorder="1" applyAlignment="1">
      <alignment horizontal="left" vertical="center" wrapText="1"/>
    </xf>
    <xf numFmtId="38" fontId="13" fillId="0" borderId="10" xfId="11" applyFont="1" applyBorder="1" applyAlignment="1">
      <alignment horizontal="right" vertical="center"/>
    </xf>
    <xf numFmtId="38" fontId="13" fillId="0" borderId="3" xfId="11" applyFont="1" applyBorder="1">
      <alignment vertical="center"/>
    </xf>
    <xf numFmtId="38" fontId="13" fillId="2" borderId="23" xfId="11" applyFont="1" applyFill="1" applyBorder="1" applyAlignment="1">
      <alignment horizontal="left" vertical="center" wrapText="1"/>
    </xf>
    <xf numFmtId="38" fontId="9" fillId="0" borderId="54" xfId="11" applyFont="1" applyBorder="1" applyAlignment="1">
      <alignment horizontal="center" vertical="center"/>
    </xf>
    <xf numFmtId="38" fontId="9" fillId="0" borderId="20" xfId="11" applyFont="1" applyBorder="1" applyAlignment="1">
      <alignment horizontal="center" vertical="center"/>
    </xf>
    <xf numFmtId="38" fontId="9" fillId="0" borderId="18" xfId="11" applyFont="1" applyBorder="1" applyAlignment="1">
      <alignment horizontal="center" vertical="center"/>
    </xf>
    <xf numFmtId="38" fontId="9" fillId="0" borderId="56" xfId="11" applyFont="1" applyBorder="1" applyAlignment="1">
      <alignment horizontal="center" vertical="center"/>
    </xf>
    <xf numFmtId="38" fontId="9" fillId="0" borderId="22" xfId="11" applyFont="1" applyBorder="1" applyAlignment="1">
      <alignment horizontal="right" vertical="center" wrapText="1"/>
    </xf>
    <xf numFmtId="38" fontId="9" fillId="2" borderId="28" xfId="11" applyFont="1" applyFill="1" applyBorder="1" applyAlignment="1">
      <alignment horizontal="center" vertical="center"/>
    </xf>
    <xf numFmtId="177" fontId="13" fillId="2" borderId="19" xfId="11" applyNumberFormat="1" applyFont="1" applyFill="1" applyBorder="1" applyAlignment="1">
      <alignment horizontal="right" vertical="center"/>
    </xf>
    <xf numFmtId="177" fontId="13" fillId="0" borderId="19" xfId="11" applyNumberFormat="1" applyFont="1" applyBorder="1" applyAlignment="1">
      <alignment horizontal="right" vertical="center"/>
    </xf>
    <xf numFmtId="177" fontId="13" fillId="0" borderId="19" xfId="11" applyNumberFormat="1" applyFont="1" applyFill="1" applyBorder="1" applyAlignment="1">
      <alignment horizontal="right" vertical="center"/>
    </xf>
    <xf numFmtId="177" fontId="13" fillId="2" borderId="19" xfId="11" applyNumberFormat="1" applyFont="1" applyFill="1" applyBorder="1" applyAlignment="1">
      <alignment vertical="center"/>
    </xf>
    <xf numFmtId="177" fontId="13" fillId="2" borderId="17" xfId="11" applyNumberFormat="1" applyFont="1" applyFill="1" applyBorder="1" applyAlignment="1">
      <alignment horizontal="right" vertical="center"/>
    </xf>
    <xf numFmtId="177" fontId="13" fillId="0" borderId="17" xfId="11" applyNumberFormat="1" applyFont="1" applyBorder="1" applyAlignment="1">
      <alignment horizontal="right" vertical="center"/>
    </xf>
    <xf numFmtId="177" fontId="13" fillId="0" borderId="17" xfId="11" applyNumberFormat="1" applyFont="1" applyFill="1" applyBorder="1" applyAlignment="1">
      <alignment horizontal="right" vertical="center"/>
    </xf>
    <xf numFmtId="177" fontId="13" fillId="2" borderId="17" xfId="11" applyNumberFormat="1" applyFont="1" applyFill="1" applyBorder="1" applyAlignment="1">
      <alignment vertical="center"/>
    </xf>
    <xf numFmtId="177" fontId="9" fillId="0" borderId="10" xfId="11" applyNumberFormat="1" applyFont="1" applyBorder="1" applyAlignment="1">
      <alignment horizontal="right" vertical="center"/>
    </xf>
    <xf numFmtId="177" fontId="9" fillId="0" borderId="9" xfId="11" applyNumberFormat="1" applyFont="1" applyBorder="1" applyAlignment="1">
      <alignment horizontal="right" vertical="center"/>
    </xf>
    <xf numFmtId="177" fontId="13" fillId="0" borderId="3" xfId="11" applyNumberFormat="1" applyFont="1" applyFill="1" applyBorder="1" applyAlignment="1">
      <alignment vertical="center"/>
    </xf>
    <xf numFmtId="0" fontId="13" fillId="2" borderId="28" xfId="11" applyNumberFormat="1" applyFont="1" applyFill="1" applyBorder="1" applyAlignment="1">
      <alignment horizontal="left" vertical="center" wrapText="1"/>
    </xf>
    <xf numFmtId="0" fontId="13" fillId="2" borderId="19" xfId="11" applyNumberFormat="1" applyFont="1" applyFill="1" applyBorder="1" applyAlignment="1">
      <alignment horizontal="right" vertical="center" wrapText="1"/>
    </xf>
    <xf numFmtId="0" fontId="13" fillId="2" borderId="23" xfId="11" applyNumberFormat="1" applyFont="1" applyFill="1" applyBorder="1" applyAlignment="1">
      <alignment horizontal="left" vertical="center" wrapText="1"/>
    </xf>
    <xf numFmtId="0" fontId="13" fillId="2" borderId="17" xfId="11" applyNumberFormat="1" applyFont="1" applyFill="1" applyBorder="1" applyAlignment="1">
      <alignment horizontal="right" vertical="center" wrapText="1"/>
    </xf>
    <xf numFmtId="177" fontId="13" fillId="0" borderId="3" xfId="11" applyNumberFormat="1" applyFont="1" applyBorder="1">
      <alignment vertical="center"/>
    </xf>
    <xf numFmtId="179" fontId="13" fillId="0" borderId="3" xfId="11" applyNumberFormat="1" applyFont="1" applyBorder="1" applyAlignment="1">
      <alignment horizontal="right" vertical="center"/>
    </xf>
    <xf numFmtId="0" fontId="13" fillId="0" borderId="35" xfId="11" applyNumberFormat="1" applyFont="1" applyBorder="1" applyAlignment="1">
      <alignment horizontal="right" vertical="center"/>
    </xf>
    <xf numFmtId="177" fontId="13" fillId="0" borderId="35" xfId="11" applyNumberFormat="1" applyFont="1" applyBorder="1" applyAlignment="1">
      <alignment horizontal="right" vertical="center"/>
    </xf>
    <xf numFmtId="177" fontId="13" fillId="0" borderId="35" xfId="11" applyNumberFormat="1" applyFont="1" applyFill="1" applyBorder="1" applyAlignment="1">
      <alignment horizontal="right" vertical="center"/>
    </xf>
    <xf numFmtId="0" fontId="13" fillId="0" borderId="34" xfId="11" applyNumberFormat="1" applyFont="1" applyBorder="1" applyAlignment="1">
      <alignment horizontal="left" vertical="center" wrapText="1"/>
    </xf>
    <xf numFmtId="0" fontId="13" fillId="0" borderId="34" xfId="11" applyNumberFormat="1" applyFont="1" applyBorder="1" applyAlignment="1">
      <alignment horizontal="right" vertical="center" wrapText="1"/>
    </xf>
    <xf numFmtId="0" fontId="13" fillId="0" borderId="35" xfId="11" applyNumberFormat="1" applyFont="1" applyBorder="1" applyAlignment="1">
      <alignment horizontal="right" vertical="center" wrapText="1"/>
    </xf>
    <xf numFmtId="179" fontId="9" fillId="2" borderId="28" xfId="11" applyNumberFormat="1" applyFont="1" applyFill="1" applyBorder="1" applyAlignment="1">
      <alignment horizontal="center" vertical="center"/>
    </xf>
    <xf numFmtId="179" fontId="9" fillId="2" borderId="23" xfId="11" applyNumberFormat="1" applyFont="1" applyFill="1" applyBorder="1" applyAlignment="1">
      <alignment horizontal="center" vertical="center"/>
    </xf>
    <xf numFmtId="178" fontId="13" fillId="0" borderId="35" xfId="11" applyNumberFormat="1" applyFont="1" applyBorder="1" applyAlignment="1">
      <alignment horizontal="right" vertical="center"/>
    </xf>
    <xf numFmtId="178" fontId="13" fillId="0" borderId="35" xfId="11" applyNumberFormat="1" applyFont="1" applyFill="1" applyBorder="1" applyAlignment="1">
      <alignment horizontal="right" vertical="center"/>
    </xf>
    <xf numFmtId="178" fontId="13" fillId="2" borderId="19" xfId="11" applyNumberFormat="1" applyFont="1" applyFill="1" applyBorder="1" applyAlignment="1">
      <alignment horizontal="right" vertical="center"/>
    </xf>
    <xf numFmtId="178" fontId="13" fillId="0" borderId="19" xfId="11" applyNumberFormat="1" applyFont="1" applyBorder="1" applyAlignment="1">
      <alignment horizontal="right" vertical="center"/>
    </xf>
    <xf numFmtId="178" fontId="13" fillId="0" borderId="19" xfId="11" applyNumberFormat="1" applyFont="1" applyFill="1" applyBorder="1" applyAlignment="1">
      <alignment horizontal="right" vertical="center"/>
    </xf>
    <xf numFmtId="178" fontId="13" fillId="2" borderId="19" xfId="11" applyNumberFormat="1" applyFont="1" applyFill="1" applyBorder="1" applyAlignment="1">
      <alignment vertical="center"/>
    </xf>
    <xf numFmtId="178" fontId="13" fillId="2" borderId="17" xfId="11" applyNumberFormat="1" applyFont="1" applyFill="1" applyBorder="1" applyAlignment="1">
      <alignment horizontal="right" vertical="center"/>
    </xf>
    <xf numFmtId="178" fontId="13" fillId="0" borderId="17" xfId="11" applyNumberFormat="1" applyFont="1" applyBorder="1" applyAlignment="1">
      <alignment horizontal="right" vertical="center"/>
    </xf>
    <xf numFmtId="178" fontId="13" fillId="0" borderId="17" xfId="11" applyNumberFormat="1" applyFont="1" applyFill="1" applyBorder="1" applyAlignment="1">
      <alignment horizontal="right" vertical="center"/>
    </xf>
    <xf numFmtId="178" fontId="13" fillId="2" borderId="17" xfId="11" applyNumberFormat="1" applyFont="1" applyFill="1" applyBorder="1" applyAlignment="1">
      <alignment vertical="center"/>
    </xf>
    <xf numFmtId="178" fontId="9" fillId="0" borderId="10" xfId="11" applyNumberFormat="1" applyFont="1" applyBorder="1" applyAlignment="1">
      <alignment horizontal="right" vertical="center"/>
    </xf>
    <xf numFmtId="178" fontId="9" fillId="0" borderId="9" xfId="11" applyNumberFormat="1" applyFont="1" applyBorder="1" applyAlignment="1">
      <alignment horizontal="right" vertical="center"/>
    </xf>
    <xf numFmtId="178" fontId="13" fillId="0" borderId="3" xfId="11" applyNumberFormat="1" applyFont="1" applyFill="1" applyBorder="1" applyAlignment="1">
      <alignment vertical="center"/>
    </xf>
    <xf numFmtId="0" fontId="13" fillId="0" borderId="41" xfId="11" applyNumberFormat="1" applyFont="1" applyFill="1" applyBorder="1" applyAlignment="1">
      <alignment horizontal="left" vertical="center" wrapText="1"/>
    </xf>
    <xf numFmtId="0" fontId="13" fillId="2" borderId="15" xfId="11" applyNumberFormat="1" applyFont="1" applyFill="1" applyBorder="1" applyAlignment="1">
      <alignment horizontal="right" vertical="center" wrapText="1"/>
    </xf>
    <xf numFmtId="58" fontId="13" fillId="0" borderId="33" xfId="11" applyNumberFormat="1" applyFont="1" applyBorder="1" applyAlignment="1">
      <alignment vertical="center" wrapText="1"/>
    </xf>
    <xf numFmtId="176" fontId="13" fillId="2" borderId="44" xfId="11" applyNumberFormat="1" applyFont="1" applyFill="1" applyBorder="1" applyAlignment="1">
      <alignment vertical="center"/>
    </xf>
    <xf numFmtId="176" fontId="13" fillId="2" borderId="14" xfId="11" applyNumberFormat="1" applyFont="1" applyFill="1" applyBorder="1" applyAlignment="1">
      <alignment vertical="center"/>
    </xf>
    <xf numFmtId="38" fontId="9" fillId="2" borderId="20" xfId="11" applyFont="1" applyFill="1" applyBorder="1" applyAlignment="1">
      <alignment horizontal="center" vertical="center"/>
    </xf>
    <xf numFmtId="38" fontId="9" fillId="2" borderId="18" xfId="11" applyFont="1" applyFill="1" applyBorder="1" applyAlignment="1">
      <alignment horizontal="center" vertical="center"/>
    </xf>
    <xf numFmtId="38" fontId="16" fillId="0" borderId="57" xfId="11" applyFont="1" applyBorder="1" applyAlignment="1">
      <alignment horizontal="center" vertical="center" wrapText="1"/>
    </xf>
    <xf numFmtId="176" fontId="13" fillId="0" borderId="33" xfId="11" applyNumberFormat="1" applyFont="1" applyBorder="1" applyAlignment="1">
      <alignment vertical="center" wrapText="1"/>
    </xf>
    <xf numFmtId="38" fontId="30" fillId="0" borderId="33" xfId="11" applyFont="1" applyBorder="1" applyAlignment="1">
      <alignment horizontal="left" vertical="center" wrapText="1"/>
    </xf>
    <xf numFmtId="38" fontId="11" fillId="0" borderId="0" xfId="11" applyFont="1" applyAlignment="1">
      <alignment horizontal="center" vertical="center" wrapText="1"/>
    </xf>
    <xf numFmtId="38" fontId="12" fillId="0" borderId="0" xfId="11" applyFont="1" applyAlignment="1">
      <alignment horizontal="left" vertical="center" shrinkToFit="1"/>
    </xf>
    <xf numFmtId="38" fontId="13" fillId="0" borderId="3" xfId="11" applyFont="1" applyFill="1" applyBorder="1" applyAlignment="1">
      <alignment vertical="center" wrapText="1"/>
    </xf>
    <xf numFmtId="38" fontId="13" fillId="2" borderId="19" xfId="11" applyFont="1" applyFill="1" applyBorder="1" applyAlignment="1">
      <alignment vertical="center" wrapText="1"/>
    </xf>
    <xf numFmtId="38" fontId="13" fillId="2" borderId="15" xfId="11" applyFont="1" applyFill="1" applyBorder="1" applyAlignment="1">
      <alignment vertical="center" wrapText="1"/>
    </xf>
    <xf numFmtId="38" fontId="13" fillId="0" borderId="35" xfId="11" applyFont="1" applyFill="1" applyBorder="1" applyAlignment="1">
      <alignment vertical="center" wrapText="1"/>
    </xf>
    <xf numFmtId="0" fontId="13" fillId="0" borderId="35" xfId="11" applyNumberFormat="1" applyFont="1" applyFill="1" applyBorder="1" applyAlignment="1">
      <alignment vertical="center" wrapText="1"/>
    </xf>
    <xf numFmtId="0" fontId="13" fillId="2" borderId="19" xfId="11" applyNumberFormat="1" applyFont="1" applyFill="1" applyBorder="1" applyAlignment="1">
      <alignment vertical="center" wrapText="1"/>
    </xf>
    <xf numFmtId="0" fontId="13" fillId="2" borderId="17" xfId="11" applyNumberFormat="1" applyFont="1" applyFill="1" applyBorder="1" applyAlignment="1">
      <alignment vertical="center" wrapText="1"/>
    </xf>
    <xf numFmtId="0" fontId="13" fillId="2" borderId="15" xfId="11" applyNumberFormat="1" applyFont="1" applyFill="1" applyBorder="1" applyAlignment="1">
      <alignment vertical="center" wrapText="1"/>
    </xf>
    <xf numFmtId="38" fontId="13" fillId="0" borderId="41" xfId="11" applyFont="1" applyFill="1" applyBorder="1" applyAlignment="1">
      <alignment horizontal="center" vertical="center" wrapText="1"/>
    </xf>
    <xf numFmtId="177" fontId="13" fillId="2" borderId="19" xfId="11" applyNumberFormat="1" applyFont="1" applyFill="1" applyBorder="1" applyAlignment="1">
      <alignment horizontal="center" vertical="center"/>
    </xf>
    <xf numFmtId="177" fontId="13" fillId="2" borderId="17" xfId="11" applyNumberFormat="1" applyFont="1" applyFill="1" applyBorder="1" applyAlignment="1">
      <alignment horizontal="center" vertical="center"/>
    </xf>
    <xf numFmtId="38" fontId="13" fillId="0" borderId="3" xfId="11" applyFont="1" applyFill="1" applyBorder="1" applyAlignment="1">
      <alignment horizontal="center" vertical="top" wrapText="1"/>
    </xf>
    <xf numFmtId="38" fontId="9" fillId="0" borderId="3" xfId="11" applyFont="1" applyBorder="1" applyAlignment="1">
      <alignment horizontal="center" vertical="center"/>
    </xf>
    <xf numFmtId="38" fontId="13" fillId="0" borderId="3" xfId="11" applyFont="1" applyBorder="1" applyAlignment="1">
      <alignment horizontal="center" vertical="center"/>
    </xf>
    <xf numFmtId="38" fontId="13" fillId="0" borderId="3" xfId="11" applyFont="1" applyFill="1" applyBorder="1" applyAlignment="1">
      <alignment horizontal="center" vertical="center" wrapText="1"/>
    </xf>
    <xf numFmtId="38" fontId="13" fillId="0" borderId="25" xfId="11" applyFont="1" applyBorder="1" applyAlignment="1">
      <alignment horizontal="center" vertical="center"/>
    </xf>
    <xf numFmtId="38" fontId="18" fillId="0" borderId="33" xfId="11" applyFont="1" applyBorder="1" applyAlignment="1">
      <alignment horizontal="center" vertical="center"/>
    </xf>
    <xf numFmtId="38" fontId="11" fillId="0" borderId="0" xfId="11" applyFont="1" applyAlignment="1">
      <alignment vertical="center" wrapText="1"/>
    </xf>
    <xf numFmtId="38" fontId="11" fillId="0" borderId="0" xfId="11" applyFont="1" applyAlignment="1">
      <alignment vertical="center"/>
    </xf>
    <xf numFmtId="38" fontId="10" fillId="0" borderId="0" xfId="11" applyFont="1" applyAlignment="1">
      <alignment vertical="center"/>
    </xf>
    <xf numFmtId="38" fontId="9" fillId="2" borderId="17" xfId="11" applyFont="1" applyFill="1" applyBorder="1" applyAlignment="1">
      <alignment vertical="center" wrapText="1"/>
    </xf>
    <xf numFmtId="38" fontId="9" fillId="2" borderId="32" xfId="11" applyFont="1" applyFill="1" applyBorder="1" applyAlignment="1">
      <alignment vertical="center" wrapText="1"/>
    </xf>
    <xf numFmtId="177" fontId="9" fillId="2" borderId="17" xfId="11" applyNumberFormat="1" applyFont="1" applyFill="1" applyBorder="1">
      <alignment vertical="center"/>
    </xf>
    <xf numFmtId="177" fontId="9" fillId="0" borderId="17" xfId="11" applyNumberFormat="1" applyFont="1" applyBorder="1">
      <alignment vertical="center"/>
    </xf>
    <xf numFmtId="177" fontId="9" fillId="2" borderId="31" xfId="11" applyNumberFormat="1" applyFont="1" applyFill="1" applyBorder="1">
      <alignment vertical="center"/>
    </xf>
    <xf numFmtId="177" fontId="9" fillId="0" borderId="31" xfId="11" applyNumberFormat="1" applyFont="1" applyBorder="1">
      <alignment vertical="center"/>
    </xf>
    <xf numFmtId="0" fontId="9" fillId="2" borderId="17" xfId="11" applyNumberFormat="1" applyFont="1" applyFill="1" applyBorder="1">
      <alignment vertical="center"/>
    </xf>
    <xf numFmtId="177" fontId="9" fillId="0" borderId="39" xfId="11" applyNumberFormat="1" applyFont="1" applyBorder="1">
      <alignment vertical="center"/>
    </xf>
    <xf numFmtId="177" fontId="9" fillId="0" borderId="63" xfId="11" applyNumberFormat="1" applyFont="1" applyBorder="1">
      <alignment vertical="center"/>
    </xf>
    <xf numFmtId="38" fontId="9" fillId="2" borderId="17" xfId="11" applyFont="1" applyFill="1" applyBorder="1" applyAlignment="1">
      <alignment horizontal="center" vertical="center" wrapText="1"/>
    </xf>
    <xf numFmtId="177" fontId="9" fillId="0" borderId="28" xfId="11" applyNumberFormat="1" applyFont="1" applyFill="1" applyBorder="1">
      <alignment vertical="center"/>
    </xf>
    <xf numFmtId="38" fontId="9" fillId="0" borderId="65" xfId="11" applyFont="1" applyBorder="1" applyAlignment="1">
      <alignment horizontal="center" vertical="center" wrapText="1"/>
    </xf>
    <xf numFmtId="38" fontId="9" fillId="0" borderId="66" xfId="11" applyFont="1" applyBorder="1" applyAlignment="1">
      <alignment horizontal="center" vertical="center" wrapText="1"/>
    </xf>
    <xf numFmtId="38" fontId="9" fillId="0" borderId="9" xfId="11" applyFont="1" applyBorder="1" applyAlignment="1">
      <alignment horizontal="center" vertical="center" wrapText="1"/>
    </xf>
    <xf numFmtId="176" fontId="9" fillId="2" borderId="16" xfId="11" applyNumberFormat="1" applyFont="1" applyFill="1" applyBorder="1">
      <alignment vertical="center"/>
    </xf>
    <xf numFmtId="179" fontId="9" fillId="0" borderId="3" xfId="11" applyNumberFormat="1" applyFont="1" applyFill="1" applyBorder="1" applyAlignment="1">
      <alignment vertical="center" wrapText="1"/>
    </xf>
    <xf numFmtId="177" fontId="9" fillId="0" borderId="3" xfId="11" applyNumberFormat="1" applyFont="1" applyFill="1" applyBorder="1">
      <alignment vertical="center"/>
    </xf>
    <xf numFmtId="38" fontId="9" fillId="0" borderId="67" xfId="11" applyFont="1" applyBorder="1" applyAlignment="1">
      <alignment horizontal="center" vertical="center"/>
    </xf>
    <xf numFmtId="0" fontId="9" fillId="0" borderId="28" xfId="11" applyNumberFormat="1" applyFont="1" applyFill="1" applyBorder="1">
      <alignment vertical="center"/>
    </xf>
    <xf numFmtId="38" fontId="9" fillId="0" borderId="60" xfId="11" applyFont="1" applyFill="1" applyBorder="1" applyAlignment="1">
      <alignment vertical="center" wrapText="1"/>
    </xf>
    <xf numFmtId="177" fontId="9" fillId="0" borderId="27" xfId="11" applyNumberFormat="1" applyFont="1" applyFill="1" applyBorder="1">
      <alignment vertical="center"/>
    </xf>
    <xf numFmtId="177" fontId="9" fillId="0" borderId="40" xfId="11" applyNumberFormat="1" applyFont="1" applyFill="1" applyBorder="1">
      <alignment vertical="center"/>
    </xf>
    <xf numFmtId="176" fontId="9" fillId="0" borderId="68" xfId="11" applyNumberFormat="1" applyFont="1" applyFill="1" applyBorder="1">
      <alignment vertical="center"/>
    </xf>
    <xf numFmtId="38" fontId="9" fillId="0" borderId="74" xfId="11" applyFont="1" applyBorder="1" applyAlignment="1">
      <alignment horizontal="center" vertical="center" wrapText="1"/>
    </xf>
    <xf numFmtId="38" fontId="9" fillId="0" borderId="3" xfId="11" applyFont="1" applyBorder="1" applyAlignment="1">
      <alignment horizontal="right" vertical="center" wrapText="1"/>
    </xf>
    <xf numFmtId="38" fontId="9" fillId="0" borderId="3" xfId="11" applyFont="1" applyBorder="1" applyAlignment="1">
      <alignment horizontal="right" vertical="center"/>
    </xf>
    <xf numFmtId="38" fontId="9" fillId="0" borderId="75" xfId="11" applyFont="1" applyBorder="1" applyAlignment="1">
      <alignment horizontal="right" vertical="center"/>
    </xf>
    <xf numFmtId="38" fontId="9" fillId="0" borderId="76" xfId="11" applyFont="1" applyBorder="1" applyAlignment="1">
      <alignment horizontal="right" vertical="center"/>
    </xf>
    <xf numFmtId="38" fontId="9" fillId="2" borderId="16" xfId="11" applyFont="1" applyFill="1" applyBorder="1">
      <alignment vertical="center"/>
    </xf>
    <xf numFmtId="38" fontId="9" fillId="0" borderId="28" xfId="11" applyFont="1" applyFill="1" applyBorder="1" applyAlignment="1">
      <alignment horizontal="center" vertical="center" wrapText="1"/>
    </xf>
    <xf numFmtId="38" fontId="19" fillId="0" borderId="66" xfId="11" applyFont="1" applyBorder="1" applyAlignment="1">
      <alignment horizontal="center" vertical="center"/>
    </xf>
    <xf numFmtId="38" fontId="19" fillId="0" borderId="66" xfId="11" applyFont="1" applyBorder="1" applyAlignment="1">
      <alignment horizontal="distributed" vertical="center"/>
    </xf>
    <xf numFmtId="38" fontId="19" fillId="0" borderId="57" xfId="11" applyFont="1" applyBorder="1" applyAlignment="1">
      <alignment horizontal="distributed" vertical="center"/>
    </xf>
    <xf numFmtId="38" fontId="25" fillId="0" borderId="77" xfId="11" applyFont="1" applyBorder="1" applyAlignment="1">
      <alignment horizontal="center" vertical="center" wrapText="1"/>
    </xf>
    <xf numFmtId="178" fontId="19" fillId="3" borderId="68" xfId="11" applyNumberFormat="1" applyFont="1" applyFill="1" applyBorder="1" applyAlignment="1">
      <alignment horizontal="right" vertical="center"/>
    </xf>
    <xf numFmtId="178" fontId="19" fillId="3" borderId="77" xfId="11" applyNumberFormat="1" applyFont="1" applyFill="1" applyBorder="1" applyAlignment="1">
      <alignment horizontal="right" vertical="center"/>
    </xf>
    <xf numFmtId="178" fontId="19" fillId="3" borderId="78" xfId="11" applyNumberFormat="1" applyFont="1" applyFill="1" applyBorder="1" applyAlignment="1">
      <alignment horizontal="right" vertical="center"/>
    </xf>
    <xf numFmtId="38" fontId="19" fillId="0" borderId="77" xfId="11" applyFont="1" applyBorder="1" applyAlignment="1">
      <alignment horizontal="right" vertical="center"/>
    </xf>
    <xf numFmtId="177" fontId="19" fillId="0" borderId="3" xfId="11" applyNumberFormat="1" applyFont="1" applyBorder="1" applyAlignment="1">
      <alignment horizontal="right" vertical="center"/>
    </xf>
    <xf numFmtId="177" fontId="19" fillId="0" borderId="76" xfId="11" applyNumberFormat="1" applyFont="1" applyBorder="1" applyAlignment="1">
      <alignment horizontal="right" vertical="center"/>
    </xf>
    <xf numFmtId="38" fontId="19" fillId="0" borderId="67" xfId="11" applyFont="1" applyBorder="1" applyAlignment="1">
      <alignment horizontal="center" vertical="center"/>
    </xf>
    <xf numFmtId="178" fontId="19" fillId="3" borderId="27" xfId="11" applyNumberFormat="1" applyFont="1" applyFill="1" applyBorder="1" applyAlignment="1">
      <alignment horizontal="right" vertical="center"/>
    </xf>
    <xf numFmtId="38" fontId="19" fillId="0" borderId="3" xfId="11" applyFont="1" applyBorder="1" applyAlignment="1">
      <alignment horizontal="right" vertical="center"/>
    </xf>
    <xf numFmtId="38" fontId="19" fillId="0" borderId="79" xfId="11" applyFont="1" applyBorder="1" applyAlignment="1">
      <alignment horizontal="right" vertical="center"/>
    </xf>
    <xf numFmtId="38" fontId="19" fillId="0" borderId="76" xfId="11" applyFont="1" applyBorder="1" applyAlignment="1">
      <alignment horizontal="right" vertical="center"/>
    </xf>
    <xf numFmtId="38" fontId="19" fillId="0" borderId="45" xfId="11" applyFont="1" applyBorder="1" applyAlignment="1">
      <alignment horizontal="center" vertical="center"/>
    </xf>
    <xf numFmtId="38" fontId="25" fillId="0" borderId="61" xfId="11" applyFont="1" applyBorder="1" applyAlignment="1">
      <alignment horizontal="center" vertical="center" wrapText="1"/>
    </xf>
    <xf numFmtId="38" fontId="25" fillId="0" borderId="83" xfId="11" applyFont="1" applyFill="1" applyBorder="1" applyAlignment="1">
      <alignment horizontal="left" vertical="center" wrapText="1"/>
    </xf>
    <xf numFmtId="38" fontId="25" fillId="0" borderId="84" xfId="11" applyFont="1" applyFill="1" applyBorder="1" applyAlignment="1">
      <alignment horizontal="left" vertical="center" wrapText="1"/>
    </xf>
    <xf numFmtId="178" fontId="19" fillId="3" borderId="40" xfId="11" applyNumberFormat="1" applyFont="1" applyFill="1" applyBorder="1" applyAlignment="1">
      <alignment horizontal="right" vertical="center"/>
    </xf>
    <xf numFmtId="178" fontId="19" fillId="3" borderId="61" xfId="11" applyNumberFormat="1" applyFont="1" applyFill="1" applyBorder="1" applyAlignment="1">
      <alignment horizontal="right" vertical="center"/>
    </xf>
    <xf numFmtId="178" fontId="19" fillId="3" borderId="62" xfId="11" applyNumberFormat="1" applyFont="1" applyFill="1" applyBorder="1" applyAlignment="1">
      <alignment horizontal="right" vertical="center"/>
    </xf>
    <xf numFmtId="38" fontId="19" fillId="0" borderId="61" xfId="11" applyFont="1" applyBorder="1" applyAlignment="1">
      <alignment horizontal="right" vertical="center"/>
    </xf>
    <xf numFmtId="177" fontId="19" fillId="0" borderId="79" xfId="11" applyNumberFormat="1" applyFont="1" applyBorder="1" applyAlignment="1">
      <alignment horizontal="right" vertical="center"/>
    </xf>
    <xf numFmtId="38" fontId="19" fillId="0" borderId="82" xfId="11" applyFont="1" applyBorder="1" applyAlignment="1">
      <alignment horizontal="right" vertical="center"/>
    </xf>
    <xf numFmtId="178" fontId="19" fillId="2" borderId="83" xfId="11" applyNumberFormat="1" applyFont="1" applyFill="1" applyBorder="1" applyAlignment="1">
      <alignment vertical="center"/>
    </xf>
    <xf numFmtId="178" fontId="19" fillId="2" borderId="81" xfId="11" applyNumberFormat="1" applyFont="1" applyFill="1" applyBorder="1" applyAlignment="1">
      <alignment vertical="center"/>
    </xf>
    <xf numFmtId="178" fontId="19" fillId="2" borderId="84" xfId="11" applyNumberFormat="1" applyFont="1" applyFill="1" applyBorder="1" applyAlignment="1">
      <alignment vertical="center"/>
    </xf>
    <xf numFmtId="177" fontId="19" fillId="0" borderId="82" xfId="11" applyNumberFormat="1" applyFont="1" applyBorder="1" applyAlignment="1">
      <alignment vertical="center"/>
    </xf>
    <xf numFmtId="38" fontId="19" fillId="0" borderId="80" xfId="11" applyFont="1" applyBorder="1" applyAlignment="1">
      <alignment horizontal="center" vertical="center"/>
    </xf>
    <xf numFmtId="38" fontId="25" fillId="0" borderId="81" xfId="11" applyFont="1" applyBorder="1" applyAlignment="1">
      <alignment horizontal="center" vertical="center" wrapText="1"/>
    </xf>
    <xf numFmtId="38" fontId="19" fillId="0" borderId="55" xfId="11" applyFont="1" applyBorder="1" applyAlignment="1">
      <alignment horizontal="center" vertical="center"/>
    </xf>
    <xf numFmtId="38" fontId="24" fillId="0" borderId="25" xfId="11" applyFont="1" applyBorder="1" applyAlignment="1">
      <alignment horizontal="center" vertical="center"/>
    </xf>
    <xf numFmtId="38" fontId="13" fillId="0" borderId="90" xfId="11" applyFont="1" applyBorder="1" applyAlignment="1">
      <alignment horizontal="right" vertical="center"/>
    </xf>
    <xf numFmtId="176" fontId="13" fillId="2" borderId="44" xfId="11" applyNumberFormat="1" applyFont="1" applyFill="1" applyBorder="1" applyAlignment="1">
      <alignment horizontal="right" vertical="center" wrapText="1"/>
    </xf>
    <xf numFmtId="176" fontId="13" fillId="2" borderId="14" xfId="11" applyNumberFormat="1" applyFont="1" applyFill="1" applyBorder="1" applyAlignment="1">
      <alignment horizontal="right" vertical="center" wrapText="1"/>
    </xf>
    <xf numFmtId="38" fontId="9" fillId="2" borderId="55" xfId="11" applyFont="1" applyFill="1" applyBorder="1" applyAlignment="1">
      <alignment horizontal="center" vertical="center"/>
    </xf>
    <xf numFmtId="176" fontId="13" fillId="2" borderId="44" xfId="11" applyNumberFormat="1" applyFont="1" applyFill="1" applyBorder="1" applyAlignment="1">
      <alignment horizontal="right" vertical="center" shrinkToFit="1"/>
    </xf>
    <xf numFmtId="176" fontId="13" fillId="2" borderId="16" xfId="11" applyNumberFormat="1" applyFont="1" applyFill="1" applyBorder="1" applyAlignment="1">
      <alignment horizontal="right" vertical="center" shrinkToFit="1"/>
    </xf>
    <xf numFmtId="176" fontId="13" fillId="2" borderId="14" xfId="11" applyNumberFormat="1" applyFont="1" applyFill="1" applyBorder="1" applyAlignment="1">
      <alignment horizontal="right" vertical="center" shrinkToFit="1"/>
    </xf>
    <xf numFmtId="38" fontId="19" fillId="0" borderId="85" xfId="11" applyFont="1" applyBorder="1" applyAlignment="1">
      <alignment horizontal="center" vertical="center"/>
    </xf>
    <xf numFmtId="38" fontId="19" fillId="0" borderId="86" xfId="11" applyFont="1" applyBorder="1" applyAlignment="1">
      <alignment horizontal="center" vertical="center"/>
    </xf>
    <xf numFmtId="38" fontId="24" fillId="2" borderId="34" xfId="11" applyFont="1" applyFill="1" applyBorder="1" applyAlignment="1">
      <alignment horizontal="center" vertical="center"/>
    </xf>
    <xf numFmtId="38" fontId="24" fillId="2" borderId="33" xfId="11" applyFont="1" applyFill="1" applyBorder="1" applyAlignment="1">
      <alignment horizontal="center" vertical="center"/>
    </xf>
    <xf numFmtId="38" fontId="19" fillId="2" borderId="60" xfId="11" applyFont="1" applyFill="1" applyBorder="1" applyAlignment="1">
      <alignment horizontal="center" vertical="center"/>
    </xf>
    <xf numFmtId="38" fontId="19" fillId="2" borderId="89" xfId="11" applyFont="1" applyFill="1" applyBorder="1" applyAlignment="1">
      <alignment horizontal="center" vertical="center"/>
    </xf>
    <xf numFmtId="38" fontId="19" fillId="2" borderId="87" xfId="11" applyFont="1" applyFill="1" applyBorder="1" applyAlignment="1">
      <alignment horizontal="center" vertical="center"/>
    </xf>
    <xf numFmtId="38" fontId="19" fillId="2" borderId="88" xfId="11" applyFont="1" applyFill="1" applyBorder="1" applyAlignment="1">
      <alignment horizontal="center" vertical="center"/>
    </xf>
    <xf numFmtId="38" fontId="29" fillId="0" borderId="0" xfId="11" applyFont="1" applyAlignment="1">
      <alignment horizontal="center" vertical="top"/>
    </xf>
    <xf numFmtId="38" fontId="19" fillId="0" borderId="80" xfId="11" applyFont="1" applyBorder="1" applyAlignment="1">
      <alignment vertical="center"/>
    </xf>
    <xf numFmtId="38" fontId="19" fillId="0" borderId="81" xfId="11" applyFont="1" applyBorder="1" applyAlignment="1">
      <alignment vertical="center"/>
    </xf>
    <xf numFmtId="38" fontId="19" fillId="0" borderId="82" xfId="11" applyFont="1" applyBorder="1" applyAlignment="1">
      <alignment vertical="center"/>
    </xf>
    <xf numFmtId="38" fontId="18" fillId="0" borderId="7" xfId="11" applyFont="1" applyBorder="1">
      <alignment vertical="center"/>
    </xf>
    <xf numFmtId="38" fontId="18" fillId="0" borderId="1" xfId="11" applyFont="1" applyBorder="1">
      <alignment vertical="center"/>
    </xf>
    <xf numFmtId="38" fontId="9" fillId="0" borderId="52" xfId="11" applyFont="1" applyBorder="1" applyAlignment="1">
      <alignment horizontal="center" vertical="center"/>
    </xf>
    <xf numFmtId="38" fontId="9" fillId="0" borderId="53" xfId="11" applyFont="1" applyBorder="1" applyAlignment="1">
      <alignment horizontal="center" vertical="center"/>
    </xf>
    <xf numFmtId="38" fontId="20" fillId="0" borderId="11" xfId="11" applyFont="1" applyBorder="1">
      <alignment vertical="center"/>
    </xf>
    <xf numFmtId="38" fontId="20" fillId="0" borderId="4" xfId="11" applyFont="1" applyBorder="1">
      <alignment vertical="center"/>
    </xf>
    <xf numFmtId="38" fontId="9" fillId="0" borderId="8" xfId="11" applyFont="1" applyBorder="1" applyAlignment="1">
      <alignment horizontal="center" vertical="center"/>
    </xf>
    <xf numFmtId="38" fontId="9" fillId="0" borderId="2" xfId="11" applyFont="1" applyBorder="1" applyAlignment="1">
      <alignment horizontal="center" vertical="center"/>
    </xf>
    <xf numFmtId="38" fontId="20" fillId="0" borderId="8" xfId="11" applyFont="1" applyBorder="1">
      <alignment vertical="center"/>
    </xf>
    <xf numFmtId="38" fontId="20" fillId="0" borderId="2" xfId="11" applyFont="1" applyBorder="1">
      <alignment vertical="center"/>
    </xf>
    <xf numFmtId="38" fontId="13" fillId="0" borderId="8" xfId="11" applyFont="1" applyFill="1" applyBorder="1" applyAlignment="1">
      <alignment horizontal="center" vertical="center"/>
    </xf>
    <xf numFmtId="38" fontId="13" fillId="0" borderId="2" xfId="11" applyFont="1" applyFill="1" applyBorder="1" applyAlignment="1">
      <alignment horizontal="center" vertical="center"/>
    </xf>
    <xf numFmtId="38" fontId="13" fillId="0" borderId="8" xfId="11" applyFont="1" applyFill="1" applyBorder="1" applyAlignment="1">
      <alignment vertical="center"/>
    </xf>
    <xf numFmtId="38" fontId="13" fillId="0" borderId="2" xfId="11" applyFont="1" applyFill="1" applyBorder="1" applyAlignment="1">
      <alignment vertical="center"/>
    </xf>
    <xf numFmtId="38" fontId="9" fillId="0" borderId="52" xfId="11" applyFont="1" applyBorder="1" applyAlignment="1">
      <alignment horizontal="right" vertical="center" wrapText="1"/>
    </xf>
    <xf numFmtId="38" fontId="9" fillId="0" borderId="53" xfId="11" applyFont="1" applyBorder="1" applyAlignment="1">
      <alignment horizontal="right" vertical="center"/>
    </xf>
    <xf numFmtId="38" fontId="18" fillId="0" borderId="0" xfId="11" applyFont="1" applyAlignment="1">
      <alignment horizontal="right"/>
    </xf>
    <xf numFmtId="38" fontId="9" fillId="0" borderId="20" xfId="11" applyFont="1" applyBorder="1" applyAlignment="1">
      <alignment horizontal="center" vertical="center"/>
    </xf>
    <xf numFmtId="38" fontId="9" fillId="0" borderId="55" xfId="11" applyFont="1" applyBorder="1" applyAlignment="1">
      <alignment horizontal="center" vertical="center"/>
    </xf>
    <xf numFmtId="38" fontId="20" fillId="0" borderId="42" xfId="11" applyFont="1" applyBorder="1">
      <alignment vertical="center"/>
    </xf>
    <xf numFmtId="38" fontId="20" fillId="0" borderId="43" xfId="11" applyFont="1" applyBorder="1">
      <alignment vertical="center"/>
    </xf>
    <xf numFmtId="38" fontId="13" fillId="0" borderId="22" xfId="11" applyFont="1" applyFill="1" applyBorder="1" applyAlignment="1">
      <alignment horizontal="center" vertical="center" shrinkToFit="1"/>
    </xf>
    <xf numFmtId="38" fontId="13" fillId="0" borderId="37" xfId="11" applyFont="1" applyFill="1" applyBorder="1" applyAlignment="1">
      <alignment horizontal="center" vertical="center" shrinkToFit="1"/>
    </xf>
    <xf numFmtId="38" fontId="13" fillId="0" borderId="24" xfId="11" applyFont="1" applyFill="1" applyBorder="1" applyAlignment="1">
      <alignment horizontal="center" vertical="center" shrinkToFit="1"/>
    </xf>
    <xf numFmtId="38" fontId="9" fillId="0" borderId="22" xfId="11" applyFont="1" applyBorder="1" applyAlignment="1">
      <alignment horizontal="center" vertical="center"/>
    </xf>
    <xf numFmtId="38" fontId="9" fillId="0" borderId="37" xfId="11" applyFont="1" applyBorder="1" applyAlignment="1">
      <alignment horizontal="center" vertical="center"/>
    </xf>
    <xf numFmtId="38" fontId="9" fillId="0" borderId="24" xfId="11" applyFont="1" applyBorder="1" applyAlignment="1">
      <alignment horizontal="center" vertical="center"/>
    </xf>
    <xf numFmtId="38" fontId="18" fillId="0" borderId="58" xfId="11" applyFont="1" applyBorder="1">
      <alignment vertical="center"/>
    </xf>
    <xf numFmtId="38" fontId="18" fillId="0" borderId="59" xfId="11" applyFont="1" applyBorder="1">
      <alignment vertical="center"/>
    </xf>
    <xf numFmtId="38" fontId="18" fillId="0" borderId="8" xfId="11" applyFont="1" applyBorder="1">
      <alignment vertical="center"/>
    </xf>
    <xf numFmtId="38" fontId="18" fillId="0" borderId="2" xfId="11" applyFont="1" applyBorder="1">
      <alignment vertical="center"/>
    </xf>
    <xf numFmtId="38" fontId="14" fillId="0" borderId="0" xfId="11" applyFont="1" applyAlignment="1">
      <alignment horizontal="center" vertical="center" wrapText="1"/>
    </xf>
    <xf numFmtId="0" fontId="21" fillId="0" borderId="0" xfId="0" applyFont="1" applyBorder="1" applyAlignment="1">
      <alignment vertical="center" wrapText="1"/>
    </xf>
    <xf numFmtId="0" fontId="21" fillId="0" borderId="50" xfId="0" applyFont="1" applyBorder="1" applyAlignment="1">
      <alignment vertical="center" wrapText="1"/>
    </xf>
    <xf numFmtId="0" fontId="21" fillId="0" borderId="36" xfId="0" applyFont="1" applyBorder="1" applyAlignment="1">
      <alignment vertical="center" wrapText="1"/>
    </xf>
    <xf numFmtId="0" fontId="21" fillId="0" borderId="21" xfId="0" applyFont="1" applyBorder="1" applyAlignment="1">
      <alignment vertical="center" wrapText="1"/>
    </xf>
    <xf numFmtId="0" fontId="28" fillId="0" borderId="13" xfId="0" applyFont="1" applyBorder="1" applyAlignment="1">
      <alignment vertical="top"/>
    </xf>
    <xf numFmtId="0" fontId="28" fillId="0" borderId="6" xfId="0" applyFont="1" applyBorder="1" applyAlignment="1">
      <alignment vertical="top"/>
    </xf>
    <xf numFmtId="0" fontId="21" fillId="0" borderId="45" xfId="0" applyFont="1" applyBorder="1" applyAlignment="1">
      <alignment vertical="center" wrapText="1"/>
    </xf>
    <xf numFmtId="0" fontId="21" fillId="0" borderId="47" xfId="0" applyFont="1" applyBorder="1" applyAlignment="1">
      <alignment vertical="center" wrapText="1"/>
    </xf>
    <xf numFmtId="0" fontId="21" fillId="0" borderId="0" xfId="0" applyFont="1" applyBorder="1" applyAlignment="1">
      <alignment vertical="center"/>
    </xf>
    <xf numFmtId="0" fontId="21" fillId="0" borderId="50" xfId="0" applyFont="1" applyBorder="1" applyAlignment="1">
      <alignment vertical="center"/>
    </xf>
    <xf numFmtId="0" fontId="21" fillId="0" borderId="0" xfId="0" applyFont="1" applyBorder="1" applyAlignment="1">
      <alignment vertical="top" wrapText="1"/>
    </xf>
    <xf numFmtId="0" fontId="21" fillId="0" borderId="50" xfId="0" applyFont="1" applyBorder="1" applyAlignment="1">
      <alignment vertical="top" wrapText="1"/>
    </xf>
    <xf numFmtId="0" fontId="21" fillId="0" borderId="36" xfId="0" applyFont="1" applyBorder="1" applyAlignment="1">
      <alignment vertical="top" wrapText="1"/>
    </xf>
    <xf numFmtId="0" fontId="21" fillId="0" borderId="21" xfId="0" applyFont="1" applyBorder="1" applyAlignment="1">
      <alignment vertical="top" wrapText="1"/>
    </xf>
    <xf numFmtId="0" fontId="27" fillId="0" borderId="45" xfId="0" applyFont="1" applyBorder="1" applyAlignment="1">
      <alignment vertical="center" wrapText="1"/>
    </xf>
    <xf numFmtId="0" fontId="27" fillId="0" borderId="47" xfId="0" applyFont="1" applyBorder="1" applyAlignment="1">
      <alignment vertical="center" wrapText="1"/>
    </xf>
    <xf numFmtId="38" fontId="9" fillId="0" borderId="58" xfId="11" applyFont="1" applyBorder="1">
      <alignment vertical="center"/>
    </xf>
    <xf numFmtId="38" fontId="9" fillId="0" borderId="8" xfId="11" applyFont="1" applyBorder="1">
      <alignment vertical="center"/>
    </xf>
    <xf numFmtId="38" fontId="9" fillId="0" borderId="59" xfId="11" applyFont="1" applyBorder="1">
      <alignment vertical="center"/>
    </xf>
    <xf numFmtId="38" fontId="9" fillId="0" borderId="2" xfId="11" applyFont="1" applyBorder="1">
      <alignment vertical="center"/>
    </xf>
    <xf numFmtId="38" fontId="9" fillId="0" borderId="48" xfId="11" applyFont="1" applyBorder="1">
      <alignment vertical="center"/>
    </xf>
    <xf numFmtId="38" fontId="9" fillId="0" borderId="12" xfId="11" applyFont="1" applyBorder="1">
      <alignment vertical="center"/>
    </xf>
    <xf numFmtId="38" fontId="9" fillId="0" borderId="49" xfId="11" applyFont="1" applyBorder="1">
      <alignment vertical="center"/>
    </xf>
    <xf numFmtId="38" fontId="9" fillId="0" borderId="5" xfId="11" applyFont="1" applyBorder="1">
      <alignment vertical="center"/>
    </xf>
    <xf numFmtId="38" fontId="9" fillId="0" borderId="7" xfId="11" applyFont="1" applyBorder="1" applyAlignment="1">
      <alignment horizontal="center" vertical="center"/>
    </xf>
    <xf numFmtId="38" fontId="9" fillId="0" borderId="1" xfId="11" applyFont="1" applyBorder="1" applyAlignment="1">
      <alignment horizontal="center" vertical="center"/>
    </xf>
    <xf numFmtId="38" fontId="9" fillId="0" borderId="29" xfId="11" applyFont="1" applyBorder="1" applyAlignment="1">
      <alignment horizontal="center" vertical="center"/>
    </xf>
    <xf numFmtId="38" fontId="9" fillId="0" borderId="29" xfId="11" applyFont="1" applyBorder="1" applyAlignment="1">
      <alignment horizontal="center" vertical="top" wrapText="1"/>
    </xf>
    <xf numFmtId="38" fontId="9" fillId="0" borderId="2" xfId="11" applyFont="1" applyBorder="1" applyAlignment="1">
      <alignment horizontal="center" vertical="top" wrapText="1"/>
    </xf>
    <xf numFmtId="38" fontId="9" fillId="0" borderId="69" xfId="11" applyFont="1" applyBorder="1" applyAlignment="1">
      <alignment horizontal="center" vertical="top"/>
    </xf>
    <xf numFmtId="38" fontId="9" fillId="0" borderId="71" xfId="11" applyFont="1" applyBorder="1" applyAlignment="1">
      <alignment horizontal="center" vertical="top"/>
    </xf>
    <xf numFmtId="38" fontId="9" fillId="0" borderId="70" xfId="11" applyFont="1" applyBorder="1" applyAlignment="1">
      <alignment horizontal="center" vertical="center"/>
    </xf>
    <xf numFmtId="38" fontId="9" fillId="0" borderId="73" xfId="11" applyFont="1" applyBorder="1" applyAlignment="1">
      <alignment horizontal="center" vertical="center"/>
    </xf>
    <xf numFmtId="38" fontId="10" fillId="0" borderId="0" xfId="11" applyFont="1" applyAlignment="1">
      <alignment horizontal="center" vertical="center" wrapText="1"/>
    </xf>
    <xf numFmtId="38" fontId="12" fillId="0" borderId="0" xfId="11" applyFont="1" applyAlignment="1">
      <alignment horizontal="left" vertical="center" shrinkToFit="1"/>
    </xf>
    <xf numFmtId="38" fontId="9" fillId="0" borderId="64" xfId="11" applyFont="1" applyBorder="1" applyAlignment="1">
      <alignment horizontal="center" vertical="center"/>
    </xf>
    <xf numFmtId="38" fontId="9" fillId="0" borderId="72" xfId="11" applyFont="1" applyBorder="1" applyAlignment="1">
      <alignment horizontal="center" vertical="center"/>
    </xf>
    <xf numFmtId="38" fontId="9" fillId="0" borderId="64" xfId="11" applyFont="1" applyBorder="1" applyAlignment="1">
      <alignment horizontal="center" vertical="top" wrapText="1"/>
    </xf>
    <xf numFmtId="38" fontId="9" fillId="0" borderId="72" xfId="11" applyFont="1" applyBorder="1" applyAlignment="1">
      <alignment horizontal="center" vertical="top" wrapText="1"/>
    </xf>
    <xf numFmtId="38" fontId="9" fillId="0" borderId="22" xfId="11" applyFont="1" applyFill="1" applyBorder="1" applyAlignment="1">
      <alignment horizontal="center" vertical="center"/>
    </xf>
    <xf numFmtId="38" fontId="9" fillId="0" borderId="24" xfId="11" applyFont="1" applyFill="1" applyBorder="1" applyAlignment="1">
      <alignment horizontal="center" vertical="center"/>
    </xf>
    <xf numFmtId="38" fontId="9" fillId="0" borderId="8" xfId="11" applyFont="1" applyBorder="1" applyAlignment="1">
      <alignment horizontal="center" vertical="center" wrapText="1"/>
    </xf>
    <xf numFmtId="38" fontId="9" fillId="0" borderId="2" xfId="11" applyFont="1" applyBorder="1" applyAlignment="1">
      <alignment horizontal="center" vertical="center" wrapText="1"/>
    </xf>
  </cellXfs>
  <cellStyles count="13">
    <cellStyle name="桁区切り" xfId="11" builtinId="6"/>
    <cellStyle name="桁区切り 2" xfId="5" xr:uid="{51605DE7-E33A-4B6C-A5CF-73977DBBD906}"/>
    <cellStyle name="桁区切り 5" xfId="2" xr:uid="{43AE3733-CC01-4C66-B673-917DD3BA5B96}"/>
    <cellStyle name="桁区切り 6" xfId="7" xr:uid="{233BB858-12BD-4F65-BB36-CF5DE5685408}"/>
    <cellStyle name="標準" xfId="0" builtinId="0"/>
    <cellStyle name="標準 10" xfId="10" xr:uid="{891AE470-A60D-46CF-91FA-3E1B3D3CD3D6}"/>
    <cellStyle name="標準 12" xfId="8" xr:uid="{22C13113-CF0C-4305-8DF1-C98C09BC10FC}"/>
    <cellStyle name="標準 13" xfId="3" xr:uid="{883BC4AC-2C61-4BCD-B0F0-AD696C8A18A2}"/>
    <cellStyle name="標準 2" xfId="12" xr:uid="{9EF700D5-6ABE-4F5E-AC60-C7AEB8702E78}"/>
    <cellStyle name="標準 2 2 3" xfId="1" xr:uid="{6D3287B9-B87B-497C-A44C-5BF619C8ED94}"/>
    <cellStyle name="標準 2 3" xfId="4" xr:uid="{29125934-610A-48C0-8FB4-590AD12C467F}"/>
    <cellStyle name="標準 27" xfId="6" xr:uid="{9F2867BD-6488-40D3-831E-852E46886FE1}"/>
    <cellStyle name="標準 7" xfId="9" xr:uid="{42D0DF5D-479C-4649-98B8-3E09B95182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746125</xdr:colOff>
      <xdr:row>19</xdr:row>
      <xdr:rowOff>67469</xdr:rowOff>
    </xdr:from>
    <xdr:to>
      <xdr:col>9</xdr:col>
      <xdr:colOff>1262063</xdr:colOff>
      <xdr:row>26</xdr:row>
      <xdr:rowOff>150812</xdr:rowOff>
    </xdr:to>
    <xdr:sp macro="" textlink="">
      <xdr:nvSpPr>
        <xdr:cNvPr id="3" name="正方形/長方形 2">
          <a:extLst>
            <a:ext uri="{FF2B5EF4-FFF2-40B4-BE49-F238E27FC236}">
              <a16:creationId xmlns:a16="http://schemas.microsoft.com/office/drawing/2014/main" id="{5CECAE51-C350-4F57-81F4-F3346875086E}"/>
            </a:ext>
          </a:extLst>
        </xdr:cNvPr>
        <xdr:cNvSpPr/>
      </xdr:nvSpPr>
      <xdr:spPr>
        <a:xfrm>
          <a:off x="3460750" y="5726907"/>
          <a:ext cx="8564563" cy="1250155"/>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73025</xdr:colOff>
      <xdr:row>1</xdr:row>
      <xdr:rowOff>187325</xdr:rowOff>
    </xdr:from>
    <xdr:to>
      <xdr:col>41</xdr:col>
      <xdr:colOff>49213</xdr:colOff>
      <xdr:row>4</xdr:row>
      <xdr:rowOff>611981</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28895675" y="415925"/>
          <a:ext cx="8205788" cy="12628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190500</xdr:colOff>
      <xdr:row>0</xdr:row>
      <xdr:rowOff>122464</xdr:rowOff>
    </xdr:from>
    <xdr:to>
      <xdr:col>29</xdr:col>
      <xdr:colOff>193902</xdr:colOff>
      <xdr:row>4</xdr:row>
      <xdr:rowOff>433727</xdr:rowOff>
    </xdr:to>
    <xdr:sp macro="" textlink="">
      <xdr:nvSpPr>
        <xdr:cNvPr id="2" name="正方形/長方形 1">
          <a:extLst>
            <a:ext uri="{FF2B5EF4-FFF2-40B4-BE49-F238E27FC236}">
              <a16:creationId xmlns:a16="http://schemas.microsoft.com/office/drawing/2014/main" id="{E9DC4454-3A14-4ADA-A969-0148C8D90142}"/>
            </a:ext>
          </a:extLst>
        </xdr:cNvPr>
        <xdr:cNvSpPr/>
      </xdr:nvSpPr>
      <xdr:spPr>
        <a:xfrm>
          <a:off x="18383250" y="122464"/>
          <a:ext cx="8167688" cy="1250156"/>
        </a:xfrm>
        <a:prstGeom prst="rect">
          <a:avLst/>
        </a:prstGeom>
        <a:solidFill>
          <a:schemeClr val="bg2"/>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lsv\&#29983;&#28079;&#23398;&#32722;&#35506;&#20849;&#36890;\&#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 val="Sheet2"/>
      <sheetName val="リスト参照"/>
      <sheetName val="Sheet1"/>
      <sheetName val="様式2-1-①・②"/>
      <sheetName val="リスト"/>
      <sheetName val="参考"/>
      <sheetName val="Sheet3"/>
    </sheetNames>
    <sheetDataSet>
      <sheetData sheetId="0" refreshError="1"/>
      <sheetData sheetId="1" refreshError="1">
        <row r="4">
          <cell r="E4" t="str">
            <v>協議会</v>
          </cell>
          <cell r="F4" t="str">
            <v>サポーターリーダー</v>
          </cell>
          <cell r="G4">
            <v>0</v>
          </cell>
          <cell r="H4">
            <v>0</v>
          </cell>
          <cell r="I4">
            <v>0</v>
          </cell>
          <cell r="J4">
            <v>0</v>
          </cell>
          <cell r="K4">
            <v>0</v>
          </cell>
          <cell r="L4">
            <v>0</v>
          </cell>
          <cell r="M4">
            <v>0</v>
          </cell>
          <cell r="N4">
            <v>0</v>
          </cell>
          <cell r="O4">
            <v>0</v>
          </cell>
          <cell r="P4">
            <v>0</v>
          </cell>
          <cell r="Q4">
            <v>0</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2</v>
          </cell>
          <cell r="B7" t="str">
            <v>　日立市</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3</v>
          </cell>
          <cell r="B8" t="str">
            <v>　土浦市</v>
          </cell>
          <cell r="C8">
            <v>18000</v>
          </cell>
          <cell r="D8">
            <v>10600</v>
          </cell>
          <cell r="E8">
            <v>10600</v>
          </cell>
          <cell r="F8">
            <v>37217</v>
          </cell>
          <cell r="G8">
            <v>0</v>
          </cell>
          <cell r="H8">
            <v>17</v>
          </cell>
          <cell r="I8">
            <v>8617</v>
          </cell>
          <cell r="J8">
            <v>119000</v>
          </cell>
          <cell r="K8">
            <v>0</v>
          </cell>
          <cell r="L8">
            <v>0</v>
          </cell>
          <cell r="M8">
            <v>37217</v>
          </cell>
          <cell r="N8">
            <v>0</v>
          </cell>
          <cell r="O8">
            <v>0</v>
          </cell>
          <cell r="P8">
            <v>0</v>
          </cell>
          <cell r="Q8">
            <v>0</v>
          </cell>
          <cell r="R8">
            <v>0</v>
          </cell>
          <cell r="S8">
            <v>0</v>
          </cell>
          <cell r="T8">
            <v>0</v>
          </cell>
          <cell r="U8">
            <v>0</v>
          </cell>
          <cell r="V8">
            <v>0</v>
          </cell>
          <cell r="W8">
            <v>0</v>
          </cell>
          <cell r="X8">
            <v>0</v>
          </cell>
          <cell r="Y8">
            <v>0</v>
          </cell>
          <cell r="Z8">
            <v>0</v>
          </cell>
          <cell r="AA8">
            <v>17</v>
          </cell>
          <cell r="AB8">
            <v>17</v>
          </cell>
          <cell r="AC8">
            <v>119000</v>
          </cell>
        </row>
        <row r="9">
          <cell r="A9">
            <v>4</v>
          </cell>
          <cell r="B9" t="str">
            <v>　古河市</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5</v>
          </cell>
          <cell r="B10" t="str">
            <v>　石岡市</v>
          </cell>
          <cell r="C10">
            <v>18000</v>
          </cell>
          <cell r="D10">
            <v>2000</v>
          </cell>
          <cell r="E10">
            <v>2000</v>
          </cell>
          <cell r="F10">
            <v>0</v>
          </cell>
          <cell r="G10">
            <v>13</v>
          </cell>
          <cell r="H10">
            <v>13</v>
          </cell>
          <cell r="I10">
            <v>195000</v>
          </cell>
          <cell r="J10">
            <v>0</v>
          </cell>
          <cell r="K10">
            <v>0</v>
          </cell>
          <cell r="L10">
            <v>0</v>
          </cell>
          <cell r="M10">
            <v>20000</v>
          </cell>
          <cell r="N10">
            <v>0</v>
          </cell>
          <cell r="O10">
            <v>0</v>
          </cell>
          <cell r="P10">
            <v>0</v>
          </cell>
          <cell r="Q10">
            <v>0</v>
          </cell>
          <cell r="R10">
            <v>0</v>
          </cell>
          <cell r="S10">
            <v>0</v>
          </cell>
          <cell r="T10">
            <v>0</v>
          </cell>
          <cell r="U10">
            <v>0</v>
          </cell>
          <cell r="V10">
            <v>0</v>
          </cell>
          <cell r="W10">
            <v>0</v>
          </cell>
          <cell r="X10">
            <v>0</v>
          </cell>
          <cell r="Y10">
            <v>0</v>
          </cell>
          <cell r="Z10">
            <v>0</v>
          </cell>
          <cell r="AA10">
            <v>13</v>
          </cell>
          <cell r="AB10">
            <v>13</v>
          </cell>
          <cell r="AC10">
            <v>195000</v>
          </cell>
        </row>
        <row r="11">
          <cell r="A11">
            <v>6</v>
          </cell>
          <cell r="B11" t="str">
            <v>　下館市</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7</v>
          </cell>
          <cell r="B12" t="str">
            <v>　結城市</v>
          </cell>
          <cell r="C12">
            <v>4000</v>
          </cell>
          <cell r="D12">
            <v>4000</v>
          </cell>
          <cell r="E12">
            <v>4000</v>
          </cell>
          <cell r="F12">
            <v>18000</v>
          </cell>
          <cell r="G12">
            <v>4000</v>
          </cell>
          <cell r="H12">
            <v>2000</v>
          </cell>
          <cell r="I12">
            <v>18000</v>
          </cell>
          <cell r="J12">
            <v>10</v>
          </cell>
          <cell r="K12">
            <v>50000</v>
          </cell>
          <cell r="L12">
            <v>2000</v>
          </cell>
          <cell r="M12">
            <v>28000</v>
          </cell>
          <cell r="N12">
            <v>0</v>
          </cell>
          <cell r="O12">
            <v>0</v>
          </cell>
          <cell r="P12">
            <v>0</v>
          </cell>
          <cell r="Q12">
            <v>0</v>
          </cell>
          <cell r="R12">
            <v>0</v>
          </cell>
          <cell r="S12">
            <v>0</v>
          </cell>
          <cell r="T12">
            <v>0</v>
          </cell>
          <cell r="U12">
            <v>0</v>
          </cell>
          <cell r="V12">
            <v>0</v>
          </cell>
          <cell r="W12">
            <v>0</v>
          </cell>
          <cell r="X12">
            <v>0</v>
          </cell>
          <cell r="Y12">
            <v>0</v>
          </cell>
          <cell r="Z12">
            <v>0</v>
          </cell>
          <cell r="AA12">
            <v>10</v>
          </cell>
          <cell r="AB12">
            <v>10</v>
          </cell>
          <cell r="AC12">
            <v>50000</v>
          </cell>
          <cell r="AD12">
            <v>2000</v>
          </cell>
        </row>
        <row r="13">
          <cell r="A13">
            <v>8</v>
          </cell>
          <cell r="B13" t="str">
            <v>　龍ヶ崎市</v>
          </cell>
          <cell r="C13">
            <v>8000</v>
          </cell>
          <cell r="D13">
            <v>8000</v>
          </cell>
          <cell r="E13">
            <v>35000</v>
          </cell>
          <cell r="F13">
            <v>100000</v>
          </cell>
          <cell r="G13">
            <v>18240</v>
          </cell>
          <cell r="H13">
            <v>0</v>
          </cell>
          <cell r="I13">
            <v>17</v>
          </cell>
          <cell r="J13">
            <v>17</v>
          </cell>
          <cell r="K13">
            <v>340000</v>
          </cell>
          <cell r="L13">
            <v>0</v>
          </cell>
          <cell r="M13">
            <v>161240</v>
          </cell>
          <cell r="N13">
            <v>0</v>
          </cell>
          <cell r="O13">
            <v>0</v>
          </cell>
          <cell r="P13">
            <v>0</v>
          </cell>
          <cell r="Q13">
            <v>0</v>
          </cell>
          <cell r="R13">
            <v>0</v>
          </cell>
          <cell r="S13">
            <v>0</v>
          </cell>
          <cell r="T13">
            <v>0</v>
          </cell>
          <cell r="U13">
            <v>0</v>
          </cell>
          <cell r="V13">
            <v>0</v>
          </cell>
          <cell r="W13">
            <v>0</v>
          </cell>
          <cell r="X13">
            <v>0</v>
          </cell>
          <cell r="Y13">
            <v>0</v>
          </cell>
          <cell r="Z13">
            <v>0</v>
          </cell>
          <cell r="AA13">
            <v>17</v>
          </cell>
          <cell r="AB13">
            <v>17</v>
          </cell>
          <cell r="AC13">
            <v>340000</v>
          </cell>
        </row>
        <row r="14">
          <cell r="A14">
            <v>9</v>
          </cell>
          <cell r="B14" t="str">
            <v>　下妻市</v>
          </cell>
          <cell r="C14">
            <v>32000</v>
          </cell>
          <cell r="D14">
            <v>20000</v>
          </cell>
          <cell r="E14">
            <v>4800</v>
          </cell>
          <cell r="F14">
            <v>20000</v>
          </cell>
          <cell r="G14">
            <v>0</v>
          </cell>
          <cell r="H14">
            <v>2</v>
          </cell>
          <cell r="I14">
            <v>4800</v>
          </cell>
          <cell r="J14">
            <v>52000</v>
          </cell>
          <cell r="K14">
            <v>0</v>
          </cell>
          <cell r="L14">
            <v>0</v>
          </cell>
          <cell r="M14">
            <v>56800</v>
          </cell>
          <cell r="N14">
            <v>0</v>
          </cell>
          <cell r="O14">
            <v>0</v>
          </cell>
          <cell r="P14">
            <v>0</v>
          </cell>
          <cell r="Q14">
            <v>0</v>
          </cell>
          <cell r="R14">
            <v>0</v>
          </cell>
          <cell r="S14">
            <v>0</v>
          </cell>
          <cell r="T14">
            <v>0</v>
          </cell>
          <cell r="U14">
            <v>0</v>
          </cell>
          <cell r="V14">
            <v>0</v>
          </cell>
          <cell r="W14">
            <v>0</v>
          </cell>
          <cell r="X14">
            <v>0</v>
          </cell>
          <cell r="Y14">
            <v>0</v>
          </cell>
          <cell r="Z14">
            <v>0</v>
          </cell>
          <cell r="AA14">
            <v>2</v>
          </cell>
          <cell r="AB14">
            <v>2</v>
          </cell>
          <cell r="AC14">
            <v>52000</v>
          </cell>
        </row>
        <row r="15">
          <cell r="A15">
            <v>10</v>
          </cell>
          <cell r="B15" t="str">
            <v>　水海道市</v>
          </cell>
          <cell r="C15">
            <v>30000</v>
          </cell>
          <cell r="D15">
            <v>3000</v>
          </cell>
          <cell r="E15">
            <v>3000</v>
          </cell>
          <cell r="F15">
            <v>0</v>
          </cell>
          <cell r="G15">
            <v>32</v>
          </cell>
          <cell r="H15">
            <v>32</v>
          </cell>
          <cell r="I15">
            <v>420000</v>
          </cell>
          <cell r="J15">
            <v>0</v>
          </cell>
          <cell r="K15">
            <v>0</v>
          </cell>
          <cell r="L15">
            <v>0</v>
          </cell>
          <cell r="M15">
            <v>33000</v>
          </cell>
          <cell r="N15">
            <v>0</v>
          </cell>
          <cell r="O15">
            <v>0</v>
          </cell>
          <cell r="P15">
            <v>0</v>
          </cell>
          <cell r="Q15">
            <v>0</v>
          </cell>
          <cell r="R15">
            <v>0</v>
          </cell>
          <cell r="S15">
            <v>0</v>
          </cell>
          <cell r="T15">
            <v>0</v>
          </cell>
          <cell r="U15">
            <v>0</v>
          </cell>
          <cell r="V15">
            <v>0</v>
          </cell>
          <cell r="W15">
            <v>0</v>
          </cell>
          <cell r="X15">
            <v>0</v>
          </cell>
          <cell r="Y15">
            <v>0</v>
          </cell>
          <cell r="Z15">
            <v>0</v>
          </cell>
          <cell r="AA15">
            <v>32</v>
          </cell>
          <cell r="AB15">
            <v>32</v>
          </cell>
          <cell r="AC15">
            <v>420000</v>
          </cell>
        </row>
        <row r="16">
          <cell r="A16">
            <v>11</v>
          </cell>
          <cell r="B16" t="str">
            <v>　常陸太田市</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12</v>
          </cell>
          <cell r="B17" t="str">
            <v xml:space="preserve">  高萩市</v>
          </cell>
          <cell r="C17">
            <v>65600</v>
          </cell>
          <cell r="D17">
            <v>3200</v>
          </cell>
          <cell r="E17">
            <v>8400</v>
          </cell>
          <cell r="F17">
            <v>77200</v>
          </cell>
          <cell r="G17">
            <v>3200</v>
          </cell>
          <cell r="H17">
            <v>15</v>
          </cell>
          <cell r="I17">
            <v>8400</v>
          </cell>
          <cell r="J17">
            <v>75000</v>
          </cell>
          <cell r="K17">
            <v>0</v>
          </cell>
          <cell r="L17">
            <v>0</v>
          </cell>
          <cell r="M17">
            <v>77200</v>
          </cell>
          <cell r="N17">
            <v>0</v>
          </cell>
          <cell r="O17">
            <v>0</v>
          </cell>
          <cell r="P17">
            <v>0</v>
          </cell>
          <cell r="Q17">
            <v>0</v>
          </cell>
          <cell r="R17">
            <v>0</v>
          </cell>
          <cell r="S17">
            <v>0</v>
          </cell>
          <cell r="T17">
            <v>0</v>
          </cell>
          <cell r="U17">
            <v>0</v>
          </cell>
          <cell r="V17">
            <v>0</v>
          </cell>
          <cell r="W17">
            <v>0</v>
          </cell>
          <cell r="X17">
            <v>0</v>
          </cell>
          <cell r="Y17">
            <v>0</v>
          </cell>
          <cell r="Z17">
            <v>0</v>
          </cell>
          <cell r="AA17">
            <v>15</v>
          </cell>
          <cell r="AB17">
            <v>15</v>
          </cell>
          <cell r="AC17">
            <v>75000</v>
          </cell>
        </row>
        <row r="18">
          <cell r="A18">
            <v>13</v>
          </cell>
          <cell r="B18" t="str">
            <v>　北茨城市</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v>14</v>
          </cell>
          <cell r="B19" t="str">
            <v>　笠間市</v>
          </cell>
          <cell r="C19">
            <v>0</v>
          </cell>
          <cell r="D19">
            <v>0</v>
          </cell>
          <cell r="E19">
            <v>15</v>
          </cell>
          <cell r="F19">
            <v>15</v>
          </cell>
          <cell r="G19">
            <v>100000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15</v>
          </cell>
          <cell r="AB19">
            <v>15</v>
          </cell>
          <cell r="AC19">
            <v>100000</v>
          </cell>
        </row>
        <row r="20">
          <cell r="A20">
            <v>15</v>
          </cell>
          <cell r="B20" t="str">
            <v>　取手市</v>
          </cell>
          <cell r="C20">
            <v>21600</v>
          </cell>
          <cell r="D20">
            <v>21600</v>
          </cell>
          <cell r="E20">
            <v>0</v>
          </cell>
          <cell r="F20">
            <v>36</v>
          </cell>
          <cell r="G20">
            <v>36</v>
          </cell>
          <cell r="H20">
            <v>303000</v>
          </cell>
          <cell r="I20">
            <v>21600</v>
          </cell>
          <cell r="J20">
            <v>0</v>
          </cell>
          <cell r="K20">
            <v>0</v>
          </cell>
          <cell r="L20">
            <v>0</v>
          </cell>
          <cell r="M20">
            <v>21600</v>
          </cell>
          <cell r="N20">
            <v>0</v>
          </cell>
          <cell r="O20">
            <v>0</v>
          </cell>
          <cell r="P20">
            <v>0</v>
          </cell>
          <cell r="Q20">
            <v>0</v>
          </cell>
          <cell r="R20">
            <v>0</v>
          </cell>
          <cell r="S20">
            <v>0</v>
          </cell>
          <cell r="T20">
            <v>0</v>
          </cell>
          <cell r="U20">
            <v>0</v>
          </cell>
          <cell r="V20">
            <v>0</v>
          </cell>
          <cell r="W20">
            <v>0</v>
          </cell>
          <cell r="X20">
            <v>0</v>
          </cell>
          <cell r="Y20">
            <v>0</v>
          </cell>
          <cell r="Z20">
            <v>0</v>
          </cell>
          <cell r="AA20">
            <v>36</v>
          </cell>
          <cell r="AB20">
            <v>36</v>
          </cell>
          <cell r="AC20">
            <v>303000</v>
          </cell>
        </row>
        <row r="21">
          <cell r="A21">
            <v>16</v>
          </cell>
          <cell r="B21" t="str">
            <v>　岩井市</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v>17</v>
          </cell>
          <cell r="B22" t="str">
            <v>　牛久市</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v>18</v>
          </cell>
          <cell r="B23" t="str">
            <v>　つくば市</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19</v>
          </cell>
          <cell r="B24" t="str">
            <v>　ひたちなか市</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20</v>
          </cell>
          <cell r="B25" t="str">
            <v>　鹿嶋市</v>
          </cell>
          <cell r="C25">
            <v>2000</v>
          </cell>
          <cell r="D25">
            <v>2000</v>
          </cell>
          <cell r="E25">
            <v>2000</v>
          </cell>
          <cell r="F25">
            <v>21</v>
          </cell>
          <cell r="G25">
            <v>21</v>
          </cell>
          <cell r="H25">
            <v>392000</v>
          </cell>
          <cell r="I25">
            <v>0</v>
          </cell>
          <cell r="J25">
            <v>0</v>
          </cell>
          <cell r="K25">
            <v>0</v>
          </cell>
          <cell r="L25">
            <v>0</v>
          </cell>
          <cell r="M25">
            <v>2000</v>
          </cell>
          <cell r="N25">
            <v>0</v>
          </cell>
          <cell r="O25">
            <v>0</v>
          </cell>
          <cell r="P25">
            <v>0</v>
          </cell>
          <cell r="Q25">
            <v>0</v>
          </cell>
          <cell r="R25">
            <v>0</v>
          </cell>
          <cell r="S25">
            <v>0</v>
          </cell>
          <cell r="T25">
            <v>0</v>
          </cell>
          <cell r="U25">
            <v>0</v>
          </cell>
          <cell r="V25">
            <v>0</v>
          </cell>
          <cell r="W25">
            <v>0</v>
          </cell>
          <cell r="X25">
            <v>0</v>
          </cell>
          <cell r="Y25">
            <v>0</v>
          </cell>
          <cell r="Z25">
            <v>0</v>
          </cell>
          <cell r="AA25">
            <v>21</v>
          </cell>
          <cell r="AB25">
            <v>21</v>
          </cell>
          <cell r="AC25">
            <v>392000</v>
          </cell>
        </row>
        <row r="26">
          <cell r="A26">
            <v>21</v>
          </cell>
          <cell r="B26" t="str">
            <v>　潮来市</v>
          </cell>
          <cell r="C26">
            <v>18000</v>
          </cell>
          <cell r="D26">
            <v>10000</v>
          </cell>
          <cell r="E26">
            <v>28000</v>
          </cell>
          <cell r="F26">
            <v>0</v>
          </cell>
          <cell r="G26">
            <v>15</v>
          </cell>
          <cell r="H26">
            <v>16</v>
          </cell>
          <cell r="I26">
            <v>10000</v>
          </cell>
          <cell r="J26">
            <v>0</v>
          </cell>
          <cell r="K26">
            <v>0</v>
          </cell>
          <cell r="L26">
            <v>0</v>
          </cell>
          <cell r="M26">
            <v>28000</v>
          </cell>
          <cell r="N26">
            <v>0</v>
          </cell>
          <cell r="O26">
            <v>0</v>
          </cell>
          <cell r="P26">
            <v>0</v>
          </cell>
          <cell r="Q26">
            <v>0</v>
          </cell>
          <cell r="R26">
            <v>0</v>
          </cell>
          <cell r="S26">
            <v>0</v>
          </cell>
          <cell r="T26">
            <v>0</v>
          </cell>
          <cell r="U26">
            <v>0</v>
          </cell>
          <cell r="V26">
            <v>0</v>
          </cell>
          <cell r="W26">
            <v>0</v>
          </cell>
          <cell r="X26">
            <v>0</v>
          </cell>
          <cell r="Y26">
            <v>0</v>
          </cell>
          <cell r="Z26">
            <v>0</v>
          </cell>
          <cell r="AA26">
            <v>15</v>
          </cell>
          <cell r="AB26">
            <v>16</v>
          </cell>
          <cell r="AC26">
            <v>100000</v>
          </cell>
        </row>
        <row r="27">
          <cell r="A27">
            <v>22</v>
          </cell>
          <cell r="B27" t="str">
            <v>　守谷市</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23</v>
          </cell>
          <cell r="B32" t="str">
            <v>　茨城町</v>
          </cell>
          <cell r="C32">
            <v>16000</v>
          </cell>
          <cell r="D32">
            <v>2000</v>
          </cell>
          <cell r="E32">
            <v>2000</v>
          </cell>
          <cell r="F32">
            <v>20000</v>
          </cell>
          <cell r="G32">
            <v>0</v>
          </cell>
          <cell r="H32">
            <v>13</v>
          </cell>
          <cell r="I32">
            <v>2000</v>
          </cell>
          <cell r="J32">
            <v>190000</v>
          </cell>
          <cell r="K32">
            <v>0</v>
          </cell>
          <cell r="L32">
            <v>0</v>
          </cell>
          <cell r="M32">
            <v>20000</v>
          </cell>
          <cell r="N32">
            <v>0</v>
          </cell>
          <cell r="O32">
            <v>0</v>
          </cell>
          <cell r="P32">
            <v>0</v>
          </cell>
          <cell r="Q32">
            <v>0</v>
          </cell>
          <cell r="R32">
            <v>0</v>
          </cell>
          <cell r="S32">
            <v>0</v>
          </cell>
          <cell r="T32">
            <v>0</v>
          </cell>
          <cell r="U32">
            <v>0</v>
          </cell>
          <cell r="V32">
            <v>0</v>
          </cell>
          <cell r="W32">
            <v>0</v>
          </cell>
          <cell r="X32">
            <v>0</v>
          </cell>
          <cell r="Y32">
            <v>0</v>
          </cell>
          <cell r="Z32">
            <v>0</v>
          </cell>
          <cell r="AA32">
            <v>13</v>
          </cell>
          <cell r="AB32">
            <v>13</v>
          </cell>
          <cell r="AC32">
            <v>190000</v>
          </cell>
        </row>
        <row r="33">
          <cell r="A33">
            <v>24</v>
          </cell>
          <cell r="B33" t="str">
            <v>　小川町</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25</v>
          </cell>
          <cell r="B34" t="str">
            <v>　美野里町</v>
          </cell>
          <cell r="C34">
            <v>157500</v>
          </cell>
          <cell r="D34">
            <v>16754</v>
          </cell>
          <cell r="E34">
            <v>16754</v>
          </cell>
          <cell r="F34">
            <v>6300</v>
          </cell>
          <cell r="G34">
            <v>4000</v>
          </cell>
          <cell r="H34">
            <v>0</v>
          </cell>
          <cell r="I34">
            <v>6300</v>
          </cell>
          <cell r="J34">
            <v>4</v>
          </cell>
          <cell r="K34">
            <v>40000</v>
          </cell>
          <cell r="L34">
            <v>4400</v>
          </cell>
          <cell r="M34">
            <v>184554</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4</v>
          </cell>
          <cell r="AC34">
            <v>40000</v>
          </cell>
          <cell r="AD34">
            <v>4400</v>
          </cell>
        </row>
        <row r="35">
          <cell r="A35">
            <v>26</v>
          </cell>
          <cell r="B35" t="str">
            <v>　内原町</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27</v>
          </cell>
          <cell r="B36" t="str">
            <v>　常北町</v>
          </cell>
          <cell r="C36">
            <v>7200</v>
          </cell>
          <cell r="D36">
            <v>7200</v>
          </cell>
          <cell r="E36">
            <v>0</v>
          </cell>
          <cell r="F36">
            <v>4</v>
          </cell>
          <cell r="G36">
            <v>4</v>
          </cell>
          <cell r="H36">
            <v>28000</v>
          </cell>
          <cell r="I36">
            <v>7200</v>
          </cell>
          <cell r="J36">
            <v>0</v>
          </cell>
          <cell r="K36">
            <v>0</v>
          </cell>
          <cell r="L36">
            <v>0</v>
          </cell>
          <cell r="M36">
            <v>7200</v>
          </cell>
          <cell r="N36">
            <v>0</v>
          </cell>
          <cell r="O36">
            <v>0</v>
          </cell>
          <cell r="P36">
            <v>0</v>
          </cell>
          <cell r="Q36">
            <v>0</v>
          </cell>
          <cell r="R36">
            <v>0</v>
          </cell>
          <cell r="S36">
            <v>0</v>
          </cell>
          <cell r="T36">
            <v>0</v>
          </cell>
          <cell r="U36">
            <v>0</v>
          </cell>
          <cell r="V36">
            <v>0</v>
          </cell>
          <cell r="W36">
            <v>0</v>
          </cell>
          <cell r="X36">
            <v>0</v>
          </cell>
          <cell r="Y36">
            <v>0</v>
          </cell>
          <cell r="Z36">
            <v>0</v>
          </cell>
          <cell r="AA36">
            <v>4</v>
          </cell>
          <cell r="AB36">
            <v>4</v>
          </cell>
          <cell r="AC36">
            <v>28000</v>
          </cell>
        </row>
        <row r="37">
          <cell r="A37">
            <v>28</v>
          </cell>
          <cell r="B37" t="str">
            <v>　大洗町</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29</v>
          </cell>
          <cell r="B38" t="str">
            <v>　友部町</v>
          </cell>
          <cell r="C38">
            <v>0</v>
          </cell>
          <cell r="D38">
            <v>0</v>
          </cell>
          <cell r="E38">
            <v>7</v>
          </cell>
          <cell r="F38">
            <v>7</v>
          </cell>
          <cell r="G38">
            <v>120000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7</v>
          </cell>
          <cell r="AB38">
            <v>7</v>
          </cell>
          <cell r="AC38">
            <v>120000</v>
          </cell>
        </row>
        <row r="39">
          <cell r="A39">
            <v>30</v>
          </cell>
          <cell r="B39" t="str">
            <v>　岩間町</v>
          </cell>
          <cell r="C39">
            <v>2000</v>
          </cell>
          <cell r="D39">
            <v>2400</v>
          </cell>
          <cell r="E39">
            <v>2000</v>
          </cell>
          <cell r="F39">
            <v>0</v>
          </cell>
          <cell r="G39">
            <v>2400</v>
          </cell>
          <cell r="H39">
            <v>25</v>
          </cell>
          <cell r="I39">
            <v>232000</v>
          </cell>
          <cell r="J39">
            <v>0</v>
          </cell>
          <cell r="K39">
            <v>0</v>
          </cell>
          <cell r="L39">
            <v>0</v>
          </cell>
          <cell r="M39">
            <v>4400</v>
          </cell>
          <cell r="N39">
            <v>0</v>
          </cell>
          <cell r="O39">
            <v>0</v>
          </cell>
          <cell r="P39">
            <v>0</v>
          </cell>
          <cell r="Q39">
            <v>0</v>
          </cell>
          <cell r="R39">
            <v>0</v>
          </cell>
          <cell r="S39">
            <v>0</v>
          </cell>
          <cell r="T39">
            <v>0</v>
          </cell>
          <cell r="U39">
            <v>0</v>
          </cell>
          <cell r="V39">
            <v>0</v>
          </cell>
          <cell r="W39">
            <v>0</v>
          </cell>
          <cell r="X39">
            <v>0</v>
          </cell>
          <cell r="Y39">
            <v>0</v>
          </cell>
          <cell r="Z39">
            <v>0</v>
          </cell>
          <cell r="AA39">
            <v>25</v>
          </cell>
          <cell r="AB39">
            <v>25</v>
          </cell>
          <cell r="AC39">
            <v>232000</v>
          </cell>
        </row>
        <row r="40">
          <cell r="A40">
            <v>31</v>
          </cell>
          <cell r="B40" t="str">
            <v>　岩瀬町</v>
          </cell>
          <cell r="C40">
            <v>0</v>
          </cell>
          <cell r="D40">
            <v>0</v>
          </cell>
          <cell r="E40">
            <v>5</v>
          </cell>
          <cell r="F40">
            <v>5</v>
          </cell>
          <cell r="G40">
            <v>50000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5</v>
          </cell>
          <cell r="AB40">
            <v>5</v>
          </cell>
          <cell r="AC40">
            <v>50000</v>
          </cell>
        </row>
        <row r="41">
          <cell r="A41">
            <v>32</v>
          </cell>
          <cell r="B41" t="str">
            <v>　那珂町</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33</v>
          </cell>
          <cell r="B42" t="str">
            <v>　瓜連町</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34</v>
          </cell>
          <cell r="B43" t="str">
            <v>　大宮町</v>
          </cell>
          <cell r="C43">
            <v>0</v>
          </cell>
          <cell r="D43">
            <v>0</v>
          </cell>
          <cell r="E43">
            <v>15</v>
          </cell>
          <cell r="F43">
            <v>15</v>
          </cell>
          <cell r="G43">
            <v>490000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15</v>
          </cell>
          <cell r="AB43">
            <v>15</v>
          </cell>
          <cell r="AC43">
            <v>490000</v>
          </cell>
        </row>
        <row r="44">
          <cell r="A44">
            <v>35</v>
          </cell>
          <cell r="B44" t="str">
            <v>　山方町</v>
          </cell>
          <cell r="C44">
            <v>47000</v>
          </cell>
          <cell r="D44">
            <v>12000</v>
          </cell>
          <cell r="E44">
            <v>47000</v>
          </cell>
          <cell r="F44">
            <v>87500</v>
          </cell>
          <cell r="G44">
            <v>12000</v>
          </cell>
          <cell r="H44">
            <v>6</v>
          </cell>
          <cell r="I44">
            <v>28500</v>
          </cell>
          <cell r="J44">
            <v>180000</v>
          </cell>
          <cell r="K44">
            <v>0</v>
          </cell>
          <cell r="L44">
            <v>0</v>
          </cell>
          <cell r="M44">
            <v>87500</v>
          </cell>
          <cell r="N44">
            <v>0</v>
          </cell>
          <cell r="O44">
            <v>0</v>
          </cell>
          <cell r="P44">
            <v>0</v>
          </cell>
          <cell r="Q44">
            <v>0</v>
          </cell>
          <cell r="R44">
            <v>0</v>
          </cell>
          <cell r="S44">
            <v>0</v>
          </cell>
          <cell r="T44">
            <v>0</v>
          </cell>
          <cell r="U44">
            <v>0</v>
          </cell>
          <cell r="V44">
            <v>0</v>
          </cell>
          <cell r="W44">
            <v>0</v>
          </cell>
          <cell r="X44">
            <v>0</v>
          </cell>
          <cell r="Y44">
            <v>0</v>
          </cell>
          <cell r="Z44">
            <v>0</v>
          </cell>
          <cell r="AA44">
            <v>6</v>
          </cell>
          <cell r="AB44">
            <v>6</v>
          </cell>
          <cell r="AC44">
            <v>180000</v>
          </cell>
        </row>
        <row r="45">
          <cell r="A45">
            <v>36</v>
          </cell>
          <cell r="B45" t="str">
            <v>　金砂郷町</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37</v>
          </cell>
          <cell r="B46" t="str">
            <v>　大子町</v>
          </cell>
          <cell r="C46">
            <v>151500</v>
          </cell>
          <cell r="D46">
            <v>10000</v>
          </cell>
          <cell r="E46">
            <v>10000</v>
          </cell>
          <cell r="F46">
            <v>3000</v>
          </cell>
          <cell r="G46">
            <v>2600</v>
          </cell>
          <cell r="H46">
            <v>197100</v>
          </cell>
          <cell r="I46">
            <v>30000</v>
          </cell>
          <cell r="J46">
            <v>22</v>
          </cell>
          <cell r="K46">
            <v>34</v>
          </cell>
          <cell r="L46">
            <v>340000</v>
          </cell>
          <cell r="M46">
            <v>197100</v>
          </cell>
          <cell r="N46">
            <v>0</v>
          </cell>
          <cell r="O46">
            <v>0</v>
          </cell>
          <cell r="P46">
            <v>0</v>
          </cell>
          <cell r="Q46">
            <v>0</v>
          </cell>
          <cell r="R46">
            <v>0</v>
          </cell>
          <cell r="S46">
            <v>0</v>
          </cell>
          <cell r="T46">
            <v>0</v>
          </cell>
          <cell r="U46">
            <v>0</v>
          </cell>
          <cell r="V46">
            <v>0</v>
          </cell>
          <cell r="W46">
            <v>0</v>
          </cell>
          <cell r="X46">
            <v>0</v>
          </cell>
          <cell r="Y46">
            <v>0</v>
          </cell>
          <cell r="Z46">
            <v>0</v>
          </cell>
          <cell r="AA46">
            <v>22</v>
          </cell>
          <cell r="AB46">
            <v>34</v>
          </cell>
          <cell r="AC46">
            <v>340000</v>
          </cell>
          <cell r="AD46">
            <v>170000</v>
          </cell>
        </row>
        <row r="47">
          <cell r="A47">
            <v>38</v>
          </cell>
          <cell r="B47" t="str">
            <v>　十王町</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v>39</v>
          </cell>
          <cell r="B48" t="str">
            <v>　鉾田町</v>
          </cell>
          <cell r="C48">
            <v>8600</v>
          </cell>
          <cell r="D48">
            <v>15200</v>
          </cell>
          <cell r="E48">
            <v>8600</v>
          </cell>
          <cell r="F48">
            <v>0</v>
          </cell>
          <cell r="G48">
            <v>17</v>
          </cell>
          <cell r="H48">
            <v>17</v>
          </cell>
          <cell r="I48">
            <v>15200</v>
          </cell>
          <cell r="J48">
            <v>0</v>
          </cell>
          <cell r="K48">
            <v>0</v>
          </cell>
          <cell r="L48">
            <v>0</v>
          </cell>
          <cell r="M48">
            <v>23800</v>
          </cell>
          <cell r="N48">
            <v>0</v>
          </cell>
          <cell r="O48">
            <v>0</v>
          </cell>
          <cell r="P48">
            <v>0</v>
          </cell>
          <cell r="Q48">
            <v>0</v>
          </cell>
          <cell r="R48">
            <v>0</v>
          </cell>
          <cell r="S48">
            <v>0</v>
          </cell>
          <cell r="T48">
            <v>0</v>
          </cell>
          <cell r="U48">
            <v>0</v>
          </cell>
          <cell r="V48">
            <v>0</v>
          </cell>
          <cell r="W48">
            <v>0</v>
          </cell>
          <cell r="X48">
            <v>0</v>
          </cell>
          <cell r="Y48">
            <v>0</v>
          </cell>
          <cell r="Z48">
            <v>0</v>
          </cell>
          <cell r="AA48">
            <v>17</v>
          </cell>
          <cell r="AB48">
            <v>17</v>
          </cell>
          <cell r="AC48">
            <v>176000</v>
          </cell>
        </row>
        <row r="49">
          <cell r="A49">
            <v>40</v>
          </cell>
          <cell r="B49" t="str">
            <v>　神栖町</v>
          </cell>
          <cell r="C49">
            <v>46500</v>
          </cell>
          <cell r="D49">
            <v>45000</v>
          </cell>
          <cell r="E49">
            <v>1000</v>
          </cell>
          <cell r="F49">
            <v>3600</v>
          </cell>
          <cell r="G49">
            <v>3600</v>
          </cell>
          <cell r="H49">
            <v>100600</v>
          </cell>
          <cell r="I49">
            <v>4500</v>
          </cell>
          <cell r="J49">
            <v>11</v>
          </cell>
          <cell r="K49">
            <v>11</v>
          </cell>
          <cell r="L49">
            <v>210640</v>
          </cell>
          <cell r="M49">
            <v>100600</v>
          </cell>
          <cell r="N49">
            <v>0</v>
          </cell>
          <cell r="O49">
            <v>0</v>
          </cell>
          <cell r="P49">
            <v>0</v>
          </cell>
          <cell r="Q49">
            <v>0</v>
          </cell>
          <cell r="R49">
            <v>0</v>
          </cell>
          <cell r="S49">
            <v>0</v>
          </cell>
          <cell r="T49">
            <v>0</v>
          </cell>
          <cell r="U49">
            <v>0</v>
          </cell>
          <cell r="V49">
            <v>0</v>
          </cell>
          <cell r="W49">
            <v>0</v>
          </cell>
          <cell r="X49">
            <v>0</v>
          </cell>
          <cell r="Y49">
            <v>0</v>
          </cell>
          <cell r="Z49">
            <v>0</v>
          </cell>
          <cell r="AA49">
            <v>11</v>
          </cell>
          <cell r="AB49">
            <v>11</v>
          </cell>
          <cell r="AC49">
            <v>210640</v>
          </cell>
          <cell r="AD49">
            <v>11000</v>
          </cell>
        </row>
        <row r="50">
          <cell r="A50">
            <v>41</v>
          </cell>
          <cell r="B50" t="str">
            <v>　波崎町</v>
          </cell>
          <cell r="C50">
            <v>18000</v>
          </cell>
          <cell r="D50">
            <v>3000</v>
          </cell>
          <cell r="E50">
            <v>3000</v>
          </cell>
          <cell r="F50">
            <v>1280</v>
          </cell>
          <cell r="G50">
            <v>1280</v>
          </cell>
          <cell r="H50">
            <v>29280</v>
          </cell>
          <cell r="I50">
            <v>4000</v>
          </cell>
          <cell r="J50">
            <v>16</v>
          </cell>
          <cell r="K50">
            <v>16</v>
          </cell>
          <cell r="L50">
            <v>228900</v>
          </cell>
          <cell r="M50">
            <v>29280</v>
          </cell>
          <cell r="N50">
            <v>0</v>
          </cell>
          <cell r="O50">
            <v>0</v>
          </cell>
          <cell r="P50">
            <v>0</v>
          </cell>
          <cell r="Q50">
            <v>0</v>
          </cell>
          <cell r="R50">
            <v>0</v>
          </cell>
          <cell r="S50">
            <v>0</v>
          </cell>
          <cell r="T50">
            <v>0</v>
          </cell>
          <cell r="U50">
            <v>0</v>
          </cell>
          <cell r="V50">
            <v>0</v>
          </cell>
          <cell r="W50">
            <v>0</v>
          </cell>
          <cell r="X50">
            <v>0</v>
          </cell>
          <cell r="Y50">
            <v>0</v>
          </cell>
          <cell r="Z50">
            <v>0</v>
          </cell>
          <cell r="AA50">
            <v>16</v>
          </cell>
          <cell r="AB50">
            <v>16</v>
          </cell>
          <cell r="AC50">
            <v>228900</v>
          </cell>
        </row>
        <row r="51">
          <cell r="A51">
            <v>42</v>
          </cell>
          <cell r="B51" t="str">
            <v>　麻生町</v>
          </cell>
          <cell r="C51">
            <v>18000</v>
          </cell>
          <cell r="D51">
            <v>480</v>
          </cell>
          <cell r="E51">
            <v>10000</v>
          </cell>
          <cell r="F51">
            <v>28480</v>
          </cell>
          <cell r="G51">
            <v>480</v>
          </cell>
          <cell r="H51">
            <v>17</v>
          </cell>
          <cell r="I51">
            <v>10000</v>
          </cell>
          <cell r="J51">
            <v>100000</v>
          </cell>
          <cell r="K51">
            <v>0</v>
          </cell>
          <cell r="L51">
            <v>0</v>
          </cell>
          <cell r="M51">
            <v>28480</v>
          </cell>
          <cell r="N51">
            <v>0</v>
          </cell>
          <cell r="O51">
            <v>0</v>
          </cell>
          <cell r="P51">
            <v>0</v>
          </cell>
          <cell r="Q51">
            <v>0</v>
          </cell>
          <cell r="R51">
            <v>0</v>
          </cell>
          <cell r="S51">
            <v>0</v>
          </cell>
          <cell r="T51">
            <v>0</v>
          </cell>
          <cell r="U51">
            <v>0</v>
          </cell>
          <cell r="V51">
            <v>0</v>
          </cell>
          <cell r="W51">
            <v>0</v>
          </cell>
          <cell r="X51">
            <v>0</v>
          </cell>
          <cell r="Y51">
            <v>0</v>
          </cell>
          <cell r="Z51">
            <v>0</v>
          </cell>
          <cell r="AA51">
            <v>17</v>
          </cell>
          <cell r="AB51">
            <v>17</v>
          </cell>
          <cell r="AC51">
            <v>100000</v>
          </cell>
        </row>
        <row r="52">
          <cell r="A52">
            <v>43</v>
          </cell>
          <cell r="B52" t="str">
            <v>　北浦町</v>
          </cell>
          <cell r="C52">
            <v>40000</v>
          </cell>
          <cell r="D52">
            <v>5250</v>
          </cell>
          <cell r="E52">
            <v>5250</v>
          </cell>
          <cell r="F52">
            <v>21000</v>
          </cell>
          <cell r="G52">
            <v>1600</v>
          </cell>
          <cell r="H52">
            <v>0</v>
          </cell>
          <cell r="I52">
            <v>21000</v>
          </cell>
          <cell r="J52">
            <v>7</v>
          </cell>
          <cell r="K52">
            <v>110000</v>
          </cell>
          <cell r="L52">
            <v>14000</v>
          </cell>
          <cell r="M52">
            <v>67850</v>
          </cell>
          <cell r="N52">
            <v>0</v>
          </cell>
          <cell r="O52">
            <v>0</v>
          </cell>
          <cell r="P52">
            <v>0</v>
          </cell>
          <cell r="Q52">
            <v>0</v>
          </cell>
          <cell r="R52">
            <v>0</v>
          </cell>
          <cell r="S52">
            <v>0</v>
          </cell>
          <cell r="T52">
            <v>0</v>
          </cell>
          <cell r="U52">
            <v>0</v>
          </cell>
          <cell r="V52">
            <v>0</v>
          </cell>
          <cell r="W52">
            <v>0</v>
          </cell>
          <cell r="X52">
            <v>0</v>
          </cell>
          <cell r="Y52">
            <v>0</v>
          </cell>
          <cell r="Z52">
            <v>0</v>
          </cell>
          <cell r="AA52">
            <v>7</v>
          </cell>
          <cell r="AB52">
            <v>7</v>
          </cell>
          <cell r="AC52">
            <v>110000</v>
          </cell>
          <cell r="AD52">
            <v>14000</v>
          </cell>
        </row>
        <row r="53">
          <cell r="A53">
            <v>44</v>
          </cell>
          <cell r="B53" t="str">
            <v>　玉造町</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v>45</v>
          </cell>
          <cell r="B54" t="str">
            <v>　江戸崎町</v>
          </cell>
          <cell r="C54">
            <v>20000</v>
          </cell>
          <cell r="D54">
            <v>20000</v>
          </cell>
          <cell r="E54">
            <v>5</v>
          </cell>
          <cell r="F54">
            <v>20</v>
          </cell>
          <cell r="G54">
            <v>75000</v>
          </cell>
          <cell r="H54">
            <v>75000</v>
          </cell>
          <cell r="I54">
            <v>20000</v>
          </cell>
          <cell r="J54">
            <v>7</v>
          </cell>
          <cell r="K54">
            <v>105000</v>
          </cell>
          <cell r="L54">
            <v>0</v>
          </cell>
          <cell r="M54">
            <v>20000</v>
          </cell>
          <cell r="N54">
            <v>5</v>
          </cell>
          <cell r="O54">
            <v>20</v>
          </cell>
          <cell r="P54">
            <v>75000</v>
          </cell>
          <cell r="Q54">
            <v>0</v>
          </cell>
          <cell r="R54">
            <v>0</v>
          </cell>
          <cell r="S54">
            <v>0</v>
          </cell>
          <cell r="T54">
            <v>0</v>
          </cell>
          <cell r="U54">
            <v>0</v>
          </cell>
          <cell r="V54">
            <v>0</v>
          </cell>
          <cell r="W54">
            <v>0</v>
          </cell>
          <cell r="X54">
            <v>0</v>
          </cell>
          <cell r="Y54">
            <v>0</v>
          </cell>
          <cell r="Z54">
            <v>75000</v>
          </cell>
          <cell r="AA54">
            <v>7</v>
          </cell>
          <cell r="AB54">
            <v>7</v>
          </cell>
          <cell r="AC54">
            <v>105000</v>
          </cell>
        </row>
        <row r="55">
          <cell r="A55">
            <v>46</v>
          </cell>
          <cell r="B55" t="str">
            <v>　阿見町</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47</v>
          </cell>
          <cell r="B56" t="str">
            <v>　新利根町</v>
          </cell>
          <cell r="C56">
            <v>500</v>
          </cell>
          <cell r="D56">
            <v>800</v>
          </cell>
          <cell r="E56">
            <v>500</v>
          </cell>
          <cell r="F56">
            <v>5300</v>
          </cell>
          <cell r="G56">
            <v>800</v>
          </cell>
          <cell r="H56">
            <v>3</v>
          </cell>
          <cell r="I56">
            <v>4000</v>
          </cell>
          <cell r="J56">
            <v>18000</v>
          </cell>
          <cell r="K56">
            <v>0</v>
          </cell>
          <cell r="L56">
            <v>0</v>
          </cell>
          <cell r="M56">
            <v>5300</v>
          </cell>
          <cell r="N56">
            <v>0</v>
          </cell>
          <cell r="O56">
            <v>0</v>
          </cell>
          <cell r="P56">
            <v>0</v>
          </cell>
          <cell r="Q56">
            <v>0</v>
          </cell>
          <cell r="R56">
            <v>0</v>
          </cell>
          <cell r="S56">
            <v>0</v>
          </cell>
          <cell r="T56">
            <v>0</v>
          </cell>
          <cell r="U56">
            <v>0</v>
          </cell>
          <cell r="V56">
            <v>0</v>
          </cell>
          <cell r="W56">
            <v>0</v>
          </cell>
          <cell r="X56">
            <v>0</v>
          </cell>
          <cell r="Y56">
            <v>0</v>
          </cell>
          <cell r="Z56">
            <v>0</v>
          </cell>
          <cell r="AA56">
            <v>3</v>
          </cell>
          <cell r="AB56">
            <v>3</v>
          </cell>
          <cell r="AC56">
            <v>18000</v>
          </cell>
        </row>
        <row r="57">
          <cell r="A57">
            <v>48</v>
          </cell>
          <cell r="B57" t="str">
            <v>　河内町</v>
          </cell>
          <cell r="C57">
            <v>52000</v>
          </cell>
          <cell r="D57">
            <v>30000</v>
          </cell>
          <cell r="E57">
            <v>52000</v>
          </cell>
          <cell r="F57">
            <v>30000</v>
          </cell>
          <cell r="G57">
            <v>0</v>
          </cell>
          <cell r="H57">
            <v>9</v>
          </cell>
          <cell r="I57">
            <v>6000</v>
          </cell>
          <cell r="J57">
            <v>80000</v>
          </cell>
          <cell r="K57">
            <v>0</v>
          </cell>
          <cell r="L57">
            <v>0</v>
          </cell>
          <cell r="M57">
            <v>88000</v>
          </cell>
          <cell r="N57">
            <v>0</v>
          </cell>
          <cell r="O57">
            <v>0</v>
          </cell>
          <cell r="P57">
            <v>0</v>
          </cell>
          <cell r="Q57">
            <v>0</v>
          </cell>
          <cell r="R57">
            <v>0</v>
          </cell>
          <cell r="S57">
            <v>0</v>
          </cell>
          <cell r="T57">
            <v>0</v>
          </cell>
          <cell r="U57">
            <v>0</v>
          </cell>
          <cell r="V57">
            <v>0</v>
          </cell>
          <cell r="W57">
            <v>0</v>
          </cell>
          <cell r="X57">
            <v>0</v>
          </cell>
          <cell r="Y57">
            <v>0</v>
          </cell>
          <cell r="Z57">
            <v>0</v>
          </cell>
          <cell r="AA57">
            <v>9</v>
          </cell>
          <cell r="AB57">
            <v>9</v>
          </cell>
          <cell r="AC57">
            <v>80000</v>
          </cell>
        </row>
        <row r="58">
          <cell r="A58">
            <v>49</v>
          </cell>
          <cell r="B58" t="str">
            <v>　東町</v>
          </cell>
          <cell r="C58">
            <v>0</v>
          </cell>
          <cell r="D58">
            <v>0</v>
          </cell>
          <cell r="E58">
            <v>5</v>
          </cell>
          <cell r="F58">
            <v>5</v>
          </cell>
          <cell r="G58">
            <v>100000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5</v>
          </cell>
          <cell r="AB58">
            <v>5</v>
          </cell>
          <cell r="AC58">
            <v>100000</v>
          </cell>
        </row>
        <row r="59">
          <cell r="A59">
            <v>50</v>
          </cell>
          <cell r="B59" t="str">
            <v>　霞ヶ浦町</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51</v>
          </cell>
          <cell r="B60" t="str">
            <v>　八郷町</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52</v>
          </cell>
          <cell r="B61" t="str">
            <v>　千代田町</v>
          </cell>
          <cell r="C61">
            <v>0</v>
          </cell>
          <cell r="D61">
            <v>0</v>
          </cell>
          <cell r="E61">
            <v>6</v>
          </cell>
          <cell r="F61">
            <v>6</v>
          </cell>
          <cell r="G61">
            <v>60000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6</v>
          </cell>
          <cell r="AB61">
            <v>6</v>
          </cell>
          <cell r="AC61">
            <v>60000</v>
          </cell>
        </row>
        <row r="62">
          <cell r="A62">
            <v>53</v>
          </cell>
          <cell r="B62" t="str">
            <v>　伊奈町</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54</v>
          </cell>
          <cell r="B63" t="str">
            <v>　関城町</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v>55</v>
          </cell>
          <cell r="B64" t="str">
            <v>　明野町</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56</v>
          </cell>
          <cell r="B65" t="str">
            <v>　真壁町</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57</v>
          </cell>
          <cell r="B66" t="str">
            <v>　協和町</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v>58</v>
          </cell>
          <cell r="B67" t="str">
            <v>　八千代町</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59</v>
          </cell>
          <cell r="B68" t="str">
            <v>　石下町</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60</v>
          </cell>
          <cell r="B69" t="str">
            <v>　総和町</v>
          </cell>
          <cell r="C69">
            <v>2400</v>
          </cell>
          <cell r="D69">
            <v>1600</v>
          </cell>
          <cell r="E69">
            <v>2400</v>
          </cell>
          <cell r="F69">
            <v>29600</v>
          </cell>
          <cell r="G69">
            <v>1600</v>
          </cell>
          <cell r="H69">
            <v>14</v>
          </cell>
          <cell r="I69">
            <v>25600</v>
          </cell>
          <cell r="J69">
            <v>220000</v>
          </cell>
          <cell r="K69">
            <v>0</v>
          </cell>
          <cell r="L69">
            <v>0</v>
          </cell>
          <cell r="M69">
            <v>29600</v>
          </cell>
          <cell r="N69">
            <v>0</v>
          </cell>
          <cell r="O69">
            <v>0</v>
          </cell>
          <cell r="P69">
            <v>0</v>
          </cell>
          <cell r="Q69">
            <v>0</v>
          </cell>
          <cell r="R69">
            <v>0</v>
          </cell>
          <cell r="S69">
            <v>0</v>
          </cell>
          <cell r="T69">
            <v>0</v>
          </cell>
          <cell r="U69">
            <v>0</v>
          </cell>
          <cell r="V69">
            <v>0</v>
          </cell>
          <cell r="W69">
            <v>0</v>
          </cell>
          <cell r="X69">
            <v>0</v>
          </cell>
          <cell r="Y69">
            <v>0</v>
          </cell>
          <cell r="Z69">
            <v>0</v>
          </cell>
          <cell r="AA69">
            <v>14</v>
          </cell>
          <cell r="AB69">
            <v>22</v>
          </cell>
          <cell r="AC69">
            <v>220000</v>
          </cell>
        </row>
        <row r="70">
          <cell r="A70">
            <v>61</v>
          </cell>
          <cell r="B70" t="str">
            <v>　五霞町</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62</v>
          </cell>
          <cell r="B71" t="str">
            <v>　三和町</v>
          </cell>
          <cell r="C71">
            <v>11000</v>
          </cell>
          <cell r="D71">
            <v>9000</v>
          </cell>
          <cell r="E71">
            <v>11000</v>
          </cell>
          <cell r="F71">
            <v>0</v>
          </cell>
          <cell r="G71">
            <v>10</v>
          </cell>
          <cell r="H71">
            <v>10</v>
          </cell>
          <cell r="I71">
            <v>9000</v>
          </cell>
          <cell r="J71">
            <v>0</v>
          </cell>
          <cell r="K71">
            <v>0</v>
          </cell>
          <cell r="L71">
            <v>0</v>
          </cell>
          <cell r="M71">
            <v>20000</v>
          </cell>
          <cell r="N71">
            <v>0</v>
          </cell>
          <cell r="O71">
            <v>0</v>
          </cell>
          <cell r="P71">
            <v>0</v>
          </cell>
          <cell r="Q71">
            <v>0</v>
          </cell>
          <cell r="R71">
            <v>0</v>
          </cell>
          <cell r="S71">
            <v>0</v>
          </cell>
          <cell r="T71">
            <v>0</v>
          </cell>
          <cell r="U71">
            <v>0</v>
          </cell>
          <cell r="V71">
            <v>0</v>
          </cell>
          <cell r="W71">
            <v>0</v>
          </cell>
          <cell r="X71">
            <v>0</v>
          </cell>
          <cell r="Y71">
            <v>0</v>
          </cell>
          <cell r="Z71">
            <v>0</v>
          </cell>
          <cell r="AA71">
            <v>10</v>
          </cell>
          <cell r="AB71">
            <v>10</v>
          </cell>
          <cell r="AC71">
            <v>200000</v>
          </cell>
        </row>
        <row r="72">
          <cell r="A72">
            <v>63</v>
          </cell>
          <cell r="B72" t="str">
            <v>　猿島町</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64</v>
          </cell>
          <cell r="B73" t="str">
            <v>　境町</v>
          </cell>
          <cell r="C73">
            <v>42000</v>
          </cell>
          <cell r="D73">
            <v>5000</v>
          </cell>
          <cell r="E73">
            <v>5000</v>
          </cell>
          <cell r="F73">
            <v>42000</v>
          </cell>
          <cell r="G73">
            <v>4000</v>
          </cell>
          <cell r="H73">
            <v>0</v>
          </cell>
          <cell r="I73">
            <v>42000</v>
          </cell>
          <cell r="J73">
            <v>10</v>
          </cell>
          <cell r="K73">
            <v>310000</v>
          </cell>
          <cell r="L73">
            <v>22000</v>
          </cell>
          <cell r="M73">
            <v>93000</v>
          </cell>
          <cell r="N73">
            <v>0</v>
          </cell>
          <cell r="O73">
            <v>0</v>
          </cell>
          <cell r="P73">
            <v>0</v>
          </cell>
          <cell r="Q73">
            <v>0</v>
          </cell>
          <cell r="R73">
            <v>0</v>
          </cell>
          <cell r="S73">
            <v>0</v>
          </cell>
          <cell r="T73">
            <v>0</v>
          </cell>
          <cell r="U73">
            <v>0</v>
          </cell>
          <cell r="V73">
            <v>0</v>
          </cell>
          <cell r="W73">
            <v>0</v>
          </cell>
          <cell r="X73">
            <v>0</v>
          </cell>
          <cell r="Y73">
            <v>0</v>
          </cell>
          <cell r="Z73">
            <v>0</v>
          </cell>
          <cell r="AA73">
            <v>10</v>
          </cell>
          <cell r="AB73">
            <v>10</v>
          </cell>
          <cell r="AC73">
            <v>310000</v>
          </cell>
          <cell r="AD73">
            <v>22000</v>
          </cell>
        </row>
        <row r="74">
          <cell r="A74">
            <v>65</v>
          </cell>
          <cell r="B74" t="str">
            <v>　藤代町</v>
          </cell>
          <cell r="C74">
            <v>0</v>
          </cell>
          <cell r="D74">
            <v>0</v>
          </cell>
          <cell r="E74">
            <v>9</v>
          </cell>
          <cell r="F74">
            <v>9</v>
          </cell>
          <cell r="G74">
            <v>180000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9</v>
          </cell>
          <cell r="AB74">
            <v>9</v>
          </cell>
          <cell r="AC74">
            <v>180000</v>
          </cell>
        </row>
        <row r="75">
          <cell r="A75">
            <v>66</v>
          </cell>
          <cell r="B75" t="str">
            <v>　利根町</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M78">
            <v>0</v>
          </cell>
          <cell r="N78">
            <v>0</v>
          </cell>
          <cell r="O78">
            <v>0</v>
          </cell>
          <cell r="P78">
            <v>0</v>
          </cell>
          <cell r="Q78">
            <v>0</v>
          </cell>
          <cell r="R78">
            <v>0</v>
          </cell>
          <cell r="S78">
            <v>0</v>
          </cell>
          <cell r="T78">
            <v>0</v>
          </cell>
          <cell r="U78">
            <v>0</v>
          </cell>
          <cell r="V78">
            <v>0</v>
          </cell>
          <cell r="W78">
            <v>0</v>
          </cell>
          <cell r="X78">
            <v>0</v>
          </cell>
          <cell r="Y78">
            <v>0</v>
          </cell>
          <cell r="Z78">
            <v>0</v>
          </cell>
        </row>
        <row r="79">
          <cell r="M79">
            <v>0</v>
          </cell>
          <cell r="N79">
            <v>0</v>
          </cell>
          <cell r="O79">
            <v>0</v>
          </cell>
          <cell r="P79">
            <v>0</v>
          </cell>
          <cell r="Q79">
            <v>0</v>
          </cell>
          <cell r="R79">
            <v>0</v>
          </cell>
          <cell r="S79">
            <v>0</v>
          </cell>
          <cell r="T79">
            <v>0</v>
          </cell>
          <cell r="U79">
            <v>0</v>
          </cell>
          <cell r="V79">
            <v>0</v>
          </cell>
          <cell r="W79">
            <v>0</v>
          </cell>
          <cell r="X79">
            <v>0</v>
          </cell>
          <cell r="Y79">
            <v>0</v>
          </cell>
          <cell r="Z79">
            <v>0</v>
          </cell>
        </row>
        <row r="80">
          <cell r="A80">
            <v>67</v>
          </cell>
          <cell r="B80" t="str">
            <v>　桂村</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v>68</v>
          </cell>
          <cell r="B81" t="str">
            <v>　御前山村</v>
          </cell>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69</v>
          </cell>
          <cell r="B82" t="str">
            <v>　七会村</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70</v>
          </cell>
          <cell r="B83" t="str">
            <v>　東海村</v>
          </cell>
          <cell r="C83">
            <v>13700</v>
          </cell>
          <cell r="D83">
            <v>14400</v>
          </cell>
          <cell r="E83">
            <v>13700</v>
          </cell>
          <cell r="F83">
            <v>0</v>
          </cell>
          <cell r="G83">
            <v>8</v>
          </cell>
          <cell r="H83">
            <v>8</v>
          </cell>
          <cell r="I83">
            <v>14400</v>
          </cell>
          <cell r="J83">
            <v>0</v>
          </cell>
          <cell r="K83">
            <v>0</v>
          </cell>
          <cell r="L83">
            <v>0</v>
          </cell>
          <cell r="M83">
            <v>28100</v>
          </cell>
          <cell r="N83">
            <v>0</v>
          </cell>
          <cell r="O83">
            <v>0</v>
          </cell>
          <cell r="P83">
            <v>0</v>
          </cell>
          <cell r="Q83">
            <v>0</v>
          </cell>
          <cell r="R83">
            <v>0</v>
          </cell>
          <cell r="S83">
            <v>0</v>
          </cell>
          <cell r="T83">
            <v>0</v>
          </cell>
          <cell r="U83">
            <v>0</v>
          </cell>
          <cell r="V83">
            <v>0</v>
          </cell>
          <cell r="W83">
            <v>0</v>
          </cell>
          <cell r="X83">
            <v>0</v>
          </cell>
          <cell r="Y83">
            <v>0</v>
          </cell>
          <cell r="Z83">
            <v>0</v>
          </cell>
          <cell r="AA83">
            <v>8</v>
          </cell>
          <cell r="AB83">
            <v>8</v>
          </cell>
          <cell r="AC83">
            <v>108000</v>
          </cell>
        </row>
        <row r="84">
          <cell r="A84">
            <v>71</v>
          </cell>
          <cell r="B84" t="str">
            <v>　美和村</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72</v>
          </cell>
          <cell r="B85" t="str">
            <v>　緒川村</v>
          </cell>
          <cell r="C85">
            <v>0</v>
          </cell>
          <cell r="D85">
            <v>0</v>
          </cell>
          <cell r="E85">
            <v>3</v>
          </cell>
          <cell r="F85">
            <v>3</v>
          </cell>
          <cell r="G85">
            <v>90000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3</v>
          </cell>
          <cell r="AB85">
            <v>3</v>
          </cell>
          <cell r="AC85">
            <v>90000</v>
          </cell>
        </row>
        <row r="86">
          <cell r="A86">
            <v>73</v>
          </cell>
          <cell r="B86" t="str">
            <v>　水府村</v>
          </cell>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74</v>
          </cell>
          <cell r="B87" t="str">
            <v>　里美村</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75</v>
          </cell>
          <cell r="B88" t="str">
            <v>　旭村</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v>76</v>
          </cell>
          <cell r="B89" t="str">
            <v>　大洋村</v>
          </cell>
          <cell r="C89">
            <v>0</v>
          </cell>
          <cell r="D89">
            <v>0</v>
          </cell>
          <cell r="E89">
            <v>10</v>
          </cell>
          <cell r="F89">
            <v>10</v>
          </cell>
          <cell r="G89">
            <v>200000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10</v>
          </cell>
          <cell r="AB89">
            <v>10</v>
          </cell>
          <cell r="AC89">
            <v>200000</v>
          </cell>
        </row>
        <row r="90">
          <cell r="A90">
            <v>77</v>
          </cell>
          <cell r="B90" t="str">
            <v>　美浦村</v>
          </cell>
          <cell r="C90">
            <v>50000</v>
          </cell>
          <cell r="D90">
            <v>1600</v>
          </cell>
          <cell r="E90">
            <v>4000</v>
          </cell>
          <cell r="F90">
            <v>55600</v>
          </cell>
          <cell r="G90">
            <v>1600</v>
          </cell>
          <cell r="H90">
            <v>9</v>
          </cell>
          <cell r="I90">
            <v>4000</v>
          </cell>
          <cell r="J90">
            <v>90000</v>
          </cell>
          <cell r="K90">
            <v>18000</v>
          </cell>
          <cell r="L90">
            <v>0</v>
          </cell>
          <cell r="M90">
            <v>55600</v>
          </cell>
          <cell r="N90">
            <v>0</v>
          </cell>
          <cell r="O90">
            <v>0</v>
          </cell>
          <cell r="P90">
            <v>0</v>
          </cell>
          <cell r="Q90">
            <v>0</v>
          </cell>
          <cell r="R90">
            <v>0</v>
          </cell>
          <cell r="S90">
            <v>0</v>
          </cell>
          <cell r="T90">
            <v>0</v>
          </cell>
          <cell r="U90">
            <v>0</v>
          </cell>
          <cell r="V90">
            <v>0</v>
          </cell>
          <cell r="W90">
            <v>0</v>
          </cell>
          <cell r="X90">
            <v>0</v>
          </cell>
          <cell r="Y90">
            <v>0</v>
          </cell>
          <cell r="Z90">
            <v>0</v>
          </cell>
          <cell r="AA90">
            <v>9</v>
          </cell>
          <cell r="AB90">
            <v>9</v>
          </cell>
          <cell r="AC90">
            <v>90000</v>
          </cell>
          <cell r="AD90">
            <v>18000</v>
          </cell>
        </row>
        <row r="91">
          <cell r="A91">
            <v>78</v>
          </cell>
          <cell r="B91" t="str">
            <v>　桜川村</v>
          </cell>
          <cell r="C91">
            <v>74000</v>
          </cell>
          <cell r="D91">
            <v>2000</v>
          </cell>
          <cell r="E91">
            <v>2000</v>
          </cell>
          <cell r="F91">
            <v>95200</v>
          </cell>
          <cell r="G91">
            <v>0</v>
          </cell>
          <cell r="H91">
            <v>4</v>
          </cell>
          <cell r="I91">
            <v>19200</v>
          </cell>
          <cell r="J91">
            <v>80000</v>
          </cell>
          <cell r="K91">
            <v>4400</v>
          </cell>
          <cell r="L91">
            <v>0</v>
          </cell>
          <cell r="M91">
            <v>95200</v>
          </cell>
          <cell r="N91">
            <v>0</v>
          </cell>
          <cell r="O91">
            <v>0</v>
          </cell>
          <cell r="P91">
            <v>0</v>
          </cell>
          <cell r="Q91">
            <v>0</v>
          </cell>
          <cell r="R91">
            <v>0</v>
          </cell>
          <cell r="S91">
            <v>0</v>
          </cell>
          <cell r="T91">
            <v>0</v>
          </cell>
          <cell r="U91">
            <v>0</v>
          </cell>
          <cell r="V91">
            <v>0</v>
          </cell>
          <cell r="W91">
            <v>0</v>
          </cell>
          <cell r="X91">
            <v>0</v>
          </cell>
          <cell r="Y91">
            <v>0</v>
          </cell>
          <cell r="Z91">
            <v>0</v>
          </cell>
          <cell r="AA91">
            <v>4</v>
          </cell>
          <cell r="AB91">
            <v>4</v>
          </cell>
          <cell r="AC91">
            <v>80000</v>
          </cell>
          <cell r="AD91">
            <v>4400</v>
          </cell>
        </row>
        <row r="92">
          <cell r="A92">
            <v>79</v>
          </cell>
          <cell r="B92" t="str">
            <v>　玉里村</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80</v>
          </cell>
          <cell r="B93" t="str">
            <v>　新治村</v>
          </cell>
          <cell r="C93">
            <v>0</v>
          </cell>
          <cell r="D93">
            <v>0</v>
          </cell>
          <cell r="E93">
            <v>3</v>
          </cell>
          <cell r="F93">
            <v>3</v>
          </cell>
          <cell r="G93">
            <v>30000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3</v>
          </cell>
          <cell r="AB93">
            <v>3</v>
          </cell>
          <cell r="AC93">
            <v>30000</v>
          </cell>
        </row>
        <row r="94">
          <cell r="A94">
            <v>81</v>
          </cell>
          <cell r="B94" t="str">
            <v>　谷和原村</v>
          </cell>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82</v>
          </cell>
          <cell r="B95" t="str">
            <v>　大和村</v>
          </cell>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83</v>
          </cell>
          <cell r="B96" t="str">
            <v>　千代川村</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1</v>
          </cell>
          <cell r="B99" t="str">
            <v>ニューライフカシマ</v>
          </cell>
          <cell r="C99">
            <v>0</v>
          </cell>
          <cell r="D99">
            <v>0</v>
          </cell>
          <cell r="E99">
            <v>12</v>
          </cell>
          <cell r="F99">
            <v>12</v>
          </cell>
          <cell r="G99">
            <v>120000</v>
          </cell>
          <cell r="H99">
            <v>40000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12</v>
          </cell>
          <cell r="AB99">
            <v>12</v>
          </cell>
          <cell r="AC99">
            <v>120000</v>
          </cell>
          <cell r="AD99">
            <v>40000</v>
          </cell>
        </row>
        <row r="100">
          <cell r="A100">
            <v>2</v>
          </cell>
          <cell r="B100" t="str">
            <v>スカイスポーツ取手</v>
          </cell>
          <cell r="C100">
            <v>0</v>
          </cell>
          <cell r="D100">
            <v>0</v>
          </cell>
          <cell r="E100">
            <v>4</v>
          </cell>
          <cell r="F100">
            <v>4</v>
          </cell>
          <cell r="G100">
            <v>65000</v>
          </cell>
          <cell r="H100">
            <v>11000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4</v>
          </cell>
          <cell r="AB100">
            <v>4</v>
          </cell>
          <cell r="AC100">
            <v>65000</v>
          </cell>
          <cell r="AD100">
            <v>11000</v>
          </cell>
        </row>
        <row r="101">
          <cell r="A101">
            <v>3</v>
          </cell>
          <cell r="B101" t="str">
            <v>ふれあい坂下</v>
          </cell>
          <cell r="C101">
            <v>0</v>
          </cell>
          <cell r="D101">
            <v>0</v>
          </cell>
          <cell r="E101">
            <v>7</v>
          </cell>
          <cell r="F101">
            <v>7</v>
          </cell>
          <cell r="G101">
            <v>80000</v>
          </cell>
          <cell r="H101">
            <v>133000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7</v>
          </cell>
          <cell r="AB101">
            <v>7</v>
          </cell>
          <cell r="AC101">
            <v>80000</v>
          </cell>
          <cell r="AD101">
            <v>133000</v>
          </cell>
        </row>
        <row r="102">
          <cell r="A102">
            <v>4</v>
          </cell>
          <cell r="B102" t="str">
            <v>未来の子ども</v>
          </cell>
          <cell r="C102">
            <v>0</v>
          </cell>
          <cell r="D102">
            <v>0</v>
          </cell>
          <cell r="E102">
            <v>6</v>
          </cell>
          <cell r="F102">
            <v>6</v>
          </cell>
          <cell r="G102">
            <v>150000</v>
          </cell>
          <cell r="H102">
            <v>13940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6</v>
          </cell>
          <cell r="AB102">
            <v>6</v>
          </cell>
          <cell r="AC102">
            <v>150000</v>
          </cell>
          <cell r="AD102">
            <v>13940</v>
          </cell>
        </row>
        <row r="103">
          <cell r="A103">
            <v>5</v>
          </cell>
          <cell r="B103" t="str">
            <v>水戸こどもの劇場</v>
          </cell>
          <cell r="C103">
            <v>0</v>
          </cell>
          <cell r="D103">
            <v>0</v>
          </cell>
          <cell r="E103">
            <v>13</v>
          </cell>
          <cell r="F103">
            <v>13</v>
          </cell>
          <cell r="G103">
            <v>260000</v>
          </cell>
          <cell r="H103">
            <v>26000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6">
          <cell r="B106" t="str">
            <v>市町村等計</v>
          </cell>
          <cell r="C106">
            <v>795100</v>
          </cell>
          <cell r="D106">
            <v>56000</v>
          </cell>
          <cell r="E106">
            <v>238804</v>
          </cell>
          <cell r="F106">
            <v>153000</v>
          </cell>
          <cell r="G106">
            <v>61400</v>
          </cell>
          <cell r="H106">
            <v>2000</v>
          </cell>
          <cell r="I106">
            <v>344317</v>
          </cell>
          <cell r="J106">
            <v>0</v>
          </cell>
          <cell r="K106">
            <v>0</v>
          </cell>
          <cell r="L106">
            <v>0</v>
          </cell>
          <cell r="M106">
            <v>1650621</v>
          </cell>
          <cell r="N106">
            <v>5</v>
          </cell>
          <cell r="O106">
            <v>20</v>
          </cell>
          <cell r="P106">
            <v>75000</v>
          </cell>
          <cell r="Q106">
            <v>0</v>
          </cell>
          <cell r="R106">
            <v>0</v>
          </cell>
          <cell r="S106">
            <v>0</v>
          </cell>
          <cell r="T106">
            <v>0</v>
          </cell>
          <cell r="U106">
            <v>0</v>
          </cell>
          <cell r="V106">
            <v>0</v>
          </cell>
          <cell r="W106">
            <v>0</v>
          </cell>
          <cell r="X106">
            <v>0</v>
          </cell>
          <cell r="Y106">
            <v>0</v>
          </cell>
          <cell r="Z106">
            <v>75000</v>
          </cell>
          <cell r="AA106">
            <v>511</v>
          </cell>
          <cell r="AB106">
            <v>535</v>
          </cell>
          <cell r="AC106">
            <v>7187540</v>
          </cell>
          <cell r="AD106">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N107">
            <v>0</v>
          </cell>
          <cell r="O107">
            <v>0</v>
          </cell>
          <cell r="P107">
            <v>0</v>
          </cell>
          <cell r="Q107">
            <v>0</v>
          </cell>
          <cell r="R107">
            <v>0</v>
          </cell>
          <cell r="S107">
            <v>0</v>
          </cell>
          <cell r="T107">
            <v>0</v>
          </cell>
          <cell r="U107">
            <v>0</v>
          </cell>
          <cell r="V107">
            <v>0</v>
          </cell>
          <cell r="W107">
            <v>0</v>
          </cell>
          <cell r="X107">
            <v>0</v>
          </cell>
          <cell r="Y107">
            <v>0</v>
          </cell>
          <cell r="Z107">
            <v>0</v>
          </cell>
        </row>
        <row r="108">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097B1-F734-4C2C-A2B1-E36145760421}">
  <sheetPr>
    <tabColor rgb="FFFF0000"/>
    <pageSetUpPr fitToPage="1"/>
  </sheetPr>
  <dimension ref="A1:N19"/>
  <sheetViews>
    <sheetView showGridLines="0" tabSelected="1" view="pageBreakPreview" zoomScale="80" zoomScaleNormal="75" zoomScaleSheetLayoutView="80" workbookViewId="0">
      <selection activeCell="I2" sqref="I2:J2"/>
    </sheetView>
  </sheetViews>
  <sheetFormatPr defaultColWidth="9" defaultRowHeight="13"/>
  <cols>
    <col min="1" max="1" width="4.83203125" style="3" customWidth="1"/>
    <col min="2" max="2" width="32.83203125" style="3" customWidth="1"/>
    <col min="3" max="3" width="10.75" style="3" customWidth="1"/>
    <col min="4" max="10" width="19.5" style="3" customWidth="1"/>
    <col min="11" max="11" width="6.6640625" style="3" customWidth="1"/>
    <col min="12" max="16384" width="9" style="3"/>
  </cols>
  <sheetData>
    <row r="1" spans="1:14" ht="47.5" customHeight="1" thickBot="1">
      <c r="B1" s="251" t="s">
        <v>63</v>
      </c>
      <c r="C1" s="251"/>
      <c r="D1" s="251"/>
      <c r="E1" s="251"/>
      <c r="F1" s="251"/>
      <c r="G1" s="251"/>
      <c r="H1" s="251"/>
      <c r="I1" s="251"/>
      <c r="J1" s="251"/>
    </row>
    <row r="2" spans="1:14" ht="41" customHeight="1" thickBot="1">
      <c r="A2" s="44"/>
      <c r="B2" s="45"/>
      <c r="C2" s="45"/>
      <c r="D2" s="45"/>
      <c r="E2" s="45"/>
      <c r="F2" s="45"/>
      <c r="G2" s="45"/>
      <c r="H2" s="235" t="s">
        <v>61</v>
      </c>
      <c r="I2" s="245"/>
      <c r="J2" s="246"/>
    </row>
    <row r="3" spans="1:14" ht="23.5" customHeight="1">
      <c r="A3" s="44"/>
      <c r="B3" s="75"/>
      <c r="C3" s="75"/>
      <c r="D3" s="75"/>
      <c r="E3" s="75"/>
      <c r="F3" s="46"/>
      <c r="G3" s="46"/>
      <c r="H3" s="213" t="s">
        <v>67</v>
      </c>
      <c r="I3" s="247"/>
      <c r="J3" s="248"/>
      <c r="K3" s="81"/>
      <c r="L3" s="79"/>
      <c r="M3" s="80"/>
      <c r="N3" s="44"/>
    </row>
    <row r="4" spans="1:14" ht="23.5" customHeight="1" thickBot="1">
      <c r="A4" s="44"/>
      <c r="B4" s="75"/>
      <c r="C4" s="75"/>
      <c r="D4" s="75"/>
      <c r="E4" s="75"/>
      <c r="F4" s="46"/>
      <c r="G4" s="46"/>
      <c r="H4" s="234" t="s">
        <v>35</v>
      </c>
      <c r="I4" s="249"/>
      <c r="J4" s="250"/>
      <c r="K4" s="81"/>
      <c r="L4" s="79"/>
      <c r="M4" s="80"/>
      <c r="N4" s="44"/>
    </row>
    <row r="5" spans="1:14" ht="18.75" customHeight="1">
      <c r="A5" s="44"/>
      <c r="B5" s="75"/>
      <c r="C5" s="75"/>
      <c r="D5" s="75"/>
      <c r="E5" s="75"/>
      <c r="F5" s="46"/>
      <c r="G5" s="46"/>
      <c r="H5" s="46"/>
      <c r="I5" s="78"/>
      <c r="J5" s="83"/>
      <c r="K5" s="84"/>
      <c r="L5" s="44"/>
    </row>
    <row r="6" spans="1:14" ht="17" thickBot="1">
      <c r="A6" s="44"/>
      <c r="B6" s="43"/>
      <c r="C6" s="43"/>
      <c r="D6" s="43"/>
      <c r="E6" s="43"/>
      <c r="F6" s="43"/>
      <c r="G6" s="43"/>
      <c r="H6" s="43"/>
      <c r="I6" s="43"/>
      <c r="J6" s="43"/>
      <c r="K6" s="82"/>
    </row>
    <row r="7" spans="1:14" ht="13.5" customHeight="1">
      <c r="A7" s="44"/>
      <c r="B7" s="252"/>
      <c r="C7" s="232"/>
      <c r="D7" s="218"/>
      <c r="E7" s="203"/>
      <c r="F7" s="203"/>
      <c r="G7" s="204"/>
      <c r="H7" s="204"/>
      <c r="I7" s="204"/>
      <c r="J7" s="205"/>
    </row>
    <row r="8" spans="1:14" ht="30.75" customHeight="1">
      <c r="A8" s="44"/>
      <c r="B8" s="253"/>
      <c r="C8" s="233" t="s">
        <v>74</v>
      </c>
      <c r="D8" s="219" t="s">
        <v>84</v>
      </c>
      <c r="E8" s="48" t="s">
        <v>92</v>
      </c>
      <c r="F8" s="47" t="s">
        <v>13</v>
      </c>
      <c r="G8" s="48" t="s">
        <v>68</v>
      </c>
      <c r="H8" s="48" t="s">
        <v>12</v>
      </c>
      <c r="I8" s="48" t="s">
        <v>34</v>
      </c>
      <c r="J8" s="206" t="s">
        <v>157</v>
      </c>
    </row>
    <row r="9" spans="1:14" ht="13.5" thickBot="1">
      <c r="A9" s="44"/>
      <c r="B9" s="254"/>
      <c r="C9" s="227" t="s">
        <v>158</v>
      </c>
      <c r="D9" s="216" t="s">
        <v>33</v>
      </c>
      <c r="E9" s="216" t="s">
        <v>32</v>
      </c>
      <c r="F9" s="216" t="s">
        <v>159</v>
      </c>
      <c r="G9" s="215" t="s">
        <v>31</v>
      </c>
      <c r="H9" s="215" t="s">
        <v>30</v>
      </c>
      <c r="I9" s="215" t="s">
        <v>29</v>
      </c>
      <c r="J9" s="217" t="s">
        <v>28</v>
      </c>
    </row>
    <row r="10" spans="1:14" ht="38.25" customHeight="1">
      <c r="A10" s="44"/>
      <c r="B10" s="220" t="s">
        <v>59</v>
      </c>
      <c r="C10" s="228"/>
      <c r="D10" s="222">
        <f>計画書Ⅰ!G14+計画書Ⅰ!G23+計画書Ⅰ!G35</f>
        <v>0</v>
      </c>
      <c r="E10" s="87">
        <f>計画書Ⅰ!H14+計画書Ⅰ!H23+計画書Ⅰ!H35</f>
        <v>0</v>
      </c>
      <c r="F10" s="87">
        <f>計画書Ⅰ!I14+計画書Ⅰ!I23+計画書Ⅰ!I35</f>
        <v>0</v>
      </c>
      <c r="G10" s="87">
        <f>計画書Ⅰ!J14+計画書Ⅰ!J23+計画書Ⅰ!J35</f>
        <v>0</v>
      </c>
      <c r="H10" s="87">
        <f>計画書Ⅰ!K14+計画書Ⅰ!K23+計画書Ⅰ!K35</f>
        <v>0</v>
      </c>
      <c r="I10" s="214"/>
      <c r="J10" s="207">
        <f>計画書Ⅰ!K14+計画書Ⅰ!K23+計画書Ⅰ!K35</f>
        <v>0</v>
      </c>
    </row>
    <row r="11" spans="1:14" ht="38.25" customHeight="1">
      <c r="A11" s="44"/>
      <c r="B11" s="220" t="s">
        <v>27</v>
      </c>
      <c r="C11" s="229"/>
      <c r="D11" s="223">
        <f>計画書Ⅱ!H14</f>
        <v>0</v>
      </c>
      <c r="E11" s="88">
        <f>計画書Ⅱ!I14</f>
        <v>0</v>
      </c>
      <c r="F11" s="88">
        <f>計画書Ⅱ!J14</f>
        <v>0</v>
      </c>
      <c r="G11" s="88">
        <f>計画書Ⅱ!L14</f>
        <v>0</v>
      </c>
      <c r="H11" s="88">
        <f>計画書Ⅱ!M14</f>
        <v>0</v>
      </c>
      <c r="I11" s="88">
        <f>計画書Ⅱ!N14</f>
        <v>0</v>
      </c>
      <c r="J11" s="208">
        <f>計画書Ⅱ!N14</f>
        <v>0</v>
      </c>
    </row>
    <row r="12" spans="1:14" ht="38.25" customHeight="1" thickBot="1">
      <c r="A12" s="44"/>
      <c r="B12" s="221" t="s">
        <v>26</v>
      </c>
      <c r="C12" s="230"/>
      <c r="D12" s="224">
        <f>計画書Ⅱ!H32</f>
        <v>0</v>
      </c>
      <c r="E12" s="89">
        <f>計画書Ⅱ!I32</f>
        <v>0</v>
      </c>
      <c r="F12" s="89">
        <f>計画書Ⅱ!J32</f>
        <v>0</v>
      </c>
      <c r="G12" s="89">
        <f>計画書Ⅱ!L32</f>
        <v>0</v>
      </c>
      <c r="H12" s="89">
        <f>計画書Ⅱ!M32</f>
        <v>0</v>
      </c>
      <c r="I12" s="89">
        <f>計画書Ⅱ!N32</f>
        <v>0</v>
      </c>
      <c r="J12" s="209">
        <f>計画書Ⅱ!N32</f>
        <v>0</v>
      </c>
    </row>
    <row r="13" spans="1:14" ht="15" thickTop="1" thickBot="1">
      <c r="A13" s="44"/>
      <c r="B13" s="243" t="s">
        <v>25</v>
      </c>
      <c r="C13" s="236" t="s">
        <v>2</v>
      </c>
      <c r="D13" s="225" t="s">
        <v>24</v>
      </c>
      <c r="E13" s="50" t="s">
        <v>24</v>
      </c>
      <c r="F13" s="50" t="s">
        <v>24</v>
      </c>
      <c r="G13" s="50" t="s">
        <v>24</v>
      </c>
      <c r="H13" s="50" t="s">
        <v>24</v>
      </c>
      <c r="I13" s="50" t="s">
        <v>24</v>
      </c>
      <c r="J13" s="210" t="s">
        <v>24</v>
      </c>
    </row>
    <row r="14" spans="1:14" ht="31.5" customHeight="1" thickTop="1" thickBot="1">
      <c r="A14" s="44"/>
      <c r="B14" s="244"/>
      <c r="C14" s="231">
        <f>SUM(C10:C12)</f>
        <v>0</v>
      </c>
      <c r="D14" s="226">
        <f>SUM(D10:D12)</f>
        <v>0</v>
      </c>
      <c r="E14" s="211">
        <f t="shared" ref="E14:I14" si="0">SUM(E10:E12)</f>
        <v>0</v>
      </c>
      <c r="F14" s="211">
        <f t="shared" si="0"/>
        <v>0</v>
      </c>
      <c r="G14" s="211">
        <f t="shared" si="0"/>
        <v>0</v>
      </c>
      <c r="H14" s="211">
        <f t="shared" si="0"/>
        <v>0</v>
      </c>
      <c r="I14" s="211">
        <f t="shared" si="0"/>
        <v>0</v>
      </c>
      <c r="J14" s="212">
        <f>SUM(J10:J12)</f>
        <v>0</v>
      </c>
    </row>
    <row r="15" spans="1:14">
      <c r="A15" s="44"/>
      <c r="B15" s="49"/>
      <c r="C15" s="72"/>
      <c r="D15" s="49"/>
      <c r="E15" s="49"/>
      <c r="F15" s="49"/>
      <c r="G15" s="49"/>
      <c r="H15" s="49"/>
      <c r="I15" s="49"/>
      <c r="J15" s="49"/>
    </row>
    <row r="16" spans="1:14" ht="20.5" customHeight="1">
      <c r="B16" s="36" t="s">
        <v>160</v>
      </c>
    </row>
    <row r="17" spans="1:10" ht="20.5" customHeight="1">
      <c r="B17" s="36" t="s">
        <v>161</v>
      </c>
    </row>
    <row r="18" spans="1:10" ht="20.5" customHeight="1">
      <c r="A18" s="44"/>
      <c r="B18" s="36" t="s">
        <v>162</v>
      </c>
      <c r="C18" s="86"/>
      <c r="D18" s="44"/>
      <c r="E18" s="44"/>
      <c r="F18" s="44"/>
      <c r="G18" s="44"/>
      <c r="H18" s="44"/>
      <c r="I18" s="44"/>
      <c r="J18" s="44"/>
    </row>
    <row r="19" spans="1:10" ht="20.5" customHeight="1">
      <c r="A19" s="44"/>
      <c r="B19" s="36" t="s">
        <v>163</v>
      </c>
      <c r="C19" s="86"/>
      <c r="D19" s="44"/>
      <c r="E19" s="44"/>
      <c r="F19" s="44"/>
      <c r="G19" s="44"/>
      <c r="H19" s="44"/>
      <c r="I19" s="44"/>
      <c r="J19" s="44"/>
    </row>
  </sheetData>
  <mergeCells count="6">
    <mergeCell ref="B13:B14"/>
    <mergeCell ref="I2:J2"/>
    <mergeCell ref="I3:J3"/>
    <mergeCell ref="I4:J4"/>
    <mergeCell ref="B1:J1"/>
    <mergeCell ref="B7:B9"/>
  </mergeCells>
  <phoneticPr fontId="4"/>
  <pageMargins left="0.59055118110236227" right="0.59055118110236227" top="1.5354330708661419" bottom="0.55118110236220474" header="1.1023622047244095"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61D48-A78F-45F3-BB9F-D0F998D80C3B}">
  <sheetPr>
    <tabColor rgb="FFFF0000"/>
    <pageSetUpPr fitToPage="1"/>
  </sheetPr>
  <dimension ref="A1:V61"/>
  <sheetViews>
    <sheetView showGridLines="0" view="pageBreakPreview" topLeftCell="A7" zoomScale="70" zoomScaleNormal="70" zoomScaleSheetLayoutView="70" workbookViewId="0">
      <selection activeCell="D12" sqref="D12"/>
    </sheetView>
  </sheetViews>
  <sheetFormatPr defaultColWidth="9" defaultRowHeight="18"/>
  <cols>
    <col min="1" max="1" width="4.83203125" style="24" customWidth="1"/>
    <col min="2" max="2" width="4.75" style="5" customWidth="1"/>
    <col min="3" max="3" width="12.9140625" style="5" customWidth="1"/>
    <col min="4" max="7" width="15.08203125" style="5" customWidth="1"/>
    <col min="8" max="8" width="13.9140625" style="5" customWidth="1"/>
    <col min="9" max="10" width="15.9140625" style="23" customWidth="1"/>
    <col min="11" max="11" width="15.6640625" style="23" customWidth="1"/>
    <col min="12" max="13" width="14.75" style="23" customWidth="1"/>
    <col min="14" max="14" width="15.58203125" style="23" customWidth="1"/>
    <col min="15" max="15" width="16.25" style="23" customWidth="1"/>
    <col min="16" max="16" width="9.08203125" style="23" customWidth="1"/>
    <col min="17" max="17" width="9" style="5" customWidth="1"/>
    <col min="18" max="18" width="9" style="24" customWidth="1"/>
    <col min="19" max="19" width="9" style="24"/>
    <col min="20" max="20" width="9" style="24" customWidth="1"/>
    <col min="21" max="21" width="34.4140625" style="24" customWidth="1"/>
    <col min="22" max="22" width="13.9140625" style="24" customWidth="1"/>
    <col min="23" max="23" width="1.58203125" style="24" customWidth="1"/>
    <col min="24" max="16384" width="9" style="24"/>
  </cols>
  <sheetData>
    <row r="1" spans="1:21" ht="18" customHeight="1">
      <c r="A1" s="4" t="s">
        <v>65</v>
      </c>
      <c r="B1" s="4"/>
    </row>
    <row r="2" spans="1:21" ht="17" customHeight="1"/>
    <row r="3" spans="1:21" ht="25.5" customHeight="1">
      <c r="B3" s="286" t="s">
        <v>164</v>
      </c>
      <c r="C3" s="286"/>
      <c r="D3" s="286"/>
      <c r="E3" s="286"/>
      <c r="F3" s="286"/>
      <c r="G3" s="286"/>
      <c r="H3" s="286"/>
      <c r="I3" s="286"/>
      <c r="J3" s="286"/>
      <c r="K3" s="286"/>
      <c r="L3" s="286"/>
      <c r="M3" s="286"/>
      <c r="N3" s="286"/>
      <c r="O3" s="286"/>
      <c r="P3" s="286"/>
      <c r="Q3" s="286"/>
      <c r="R3" s="286"/>
      <c r="S3" s="286"/>
      <c r="T3" s="286"/>
      <c r="U3" s="286"/>
    </row>
    <row r="4" spans="1:21" ht="18.5" thickBot="1">
      <c r="C4" s="8"/>
    </row>
    <row r="5" spans="1:21" ht="40" customHeight="1" thickBot="1">
      <c r="C5" s="8"/>
      <c r="O5" s="73" t="s">
        <v>60</v>
      </c>
      <c r="P5" s="276">
        <f>'子ども安全安心対策（総括）'!I2</f>
        <v>0</v>
      </c>
      <c r="Q5" s="277"/>
      <c r="R5" s="277"/>
      <c r="S5" s="277"/>
      <c r="T5" s="278"/>
    </row>
    <row r="6" spans="1:21" ht="19" customHeight="1">
      <c r="B6" s="17"/>
      <c r="Q6" s="25"/>
    </row>
    <row r="7" spans="1:21" ht="22.5" customHeight="1" thickBot="1">
      <c r="B7" s="4" t="s">
        <v>23</v>
      </c>
      <c r="Q7" s="16"/>
    </row>
    <row r="8" spans="1:21" ht="44.5" customHeight="1" thickBot="1">
      <c r="B8" s="269" t="s">
        <v>15</v>
      </c>
      <c r="C8" s="27" t="s">
        <v>75</v>
      </c>
      <c r="D8" s="28" t="s">
        <v>62</v>
      </c>
      <c r="E8" s="27" t="s">
        <v>93</v>
      </c>
      <c r="F8" s="27" t="s">
        <v>71</v>
      </c>
      <c r="G8" s="27" t="s">
        <v>84</v>
      </c>
      <c r="H8" s="27" t="s">
        <v>98</v>
      </c>
      <c r="I8" s="28" t="s">
        <v>13</v>
      </c>
      <c r="J8" s="29" t="s">
        <v>85</v>
      </c>
      <c r="K8" s="29" t="s">
        <v>95</v>
      </c>
      <c r="L8" s="29" t="s">
        <v>11</v>
      </c>
      <c r="M8" s="29" t="s">
        <v>96</v>
      </c>
      <c r="N8" s="29" t="s">
        <v>69</v>
      </c>
      <c r="O8" s="148" t="s">
        <v>70</v>
      </c>
      <c r="P8" s="279" t="s">
        <v>58</v>
      </c>
      <c r="Q8" s="280"/>
      <c r="R8" s="280"/>
      <c r="S8" s="280"/>
      <c r="T8" s="280"/>
      <c r="U8" s="281"/>
    </row>
    <row r="9" spans="1:21" s="26" customFormat="1" ht="16.5" customHeight="1" thickBot="1">
      <c r="B9" s="270"/>
      <c r="C9" s="165"/>
      <c r="D9" s="166"/>
      <c r="E9" s="166" t="s">
        <v>10</v>
      </c>
      <c r="F9" s="166"/>
      <c r="G9" s="166" t="s">
        <v>9</v>
      </c>
      <c r="H9" s="166" t="s">
        <v>8</v>
      </c>
      <c r="I9" s="166" t="s">
        <v>81</v>
      </c>
      <c r="J9" s="164" t="s">
        <v>100</v>
      </c>
      <c r="K9" s="167" t="s">
        <v>6</v>
      </c>
      <c r="L9" s="167" t="s">
        <v>82</v>
      </c>
      <c r="M9" s="167" t="s">
        <v>5</v>
      </c>
      <c r="N9" s="167" t="s">
        <v>4</v>
      </c>
      <c r="O9" s="167"/>
      <c r="P9" s="168" t="s">
        <v>113</v>
      </c>
      <c r="Q9" s="85" t="s">
        <v>88</v>
      </c>
      <c r="R9" s="85" t="s">
        <v>89</v>
      </c>
      <c r="S9" s="85" t="s">
        <v>90</v>
      </c>
      <c r="T9" s="85" t="s">
        <v>91</v>
      </c>
      <c r="U9" s="169" t="s">
        <v>154</v>
      </c>
    </row>
    <row r="10" spans="1:21" s="30" customFormat="1" ht="48" customHeight="1" thickBot="1">
      <c r="B10" s="101" t="s">
        <v>42</v>
      </c>
      <c r="C10" s="92">
        <v>2650000000</v>
      </c>
      <c r="D10" s="93" t="s">
        <v>87</v>
      </c>
      <c r="E10" s="120" t="s">
        <v>43</v>
      </c>
      <c r="F10" s="120" t="s">
        <v>78</v>
      </c>
      <c r="G10" s="121">
        <v>264000</v>
      </c>
      <c r="H10" s="121">
        <v>0</v>
      </c>
      <c r="I10" s="121">
        <f>G10-H10</f>
        <v>264000</v>
      </c>
      <c r="J10" s="122">
        <f>175000*L10</f>
        <v>350000</v>
      </c>
      <c r="K10" s="122">
        <f>IF(I10&gt;J10,J10,I10)</f>
        <v>264000</v>
      </c>
      <c r="L10" s="122">
        <v>2</v>
      </c>
      <c r="M10" s="70" t="s">
        <v>94</v>
      </c>
      <c r="N10" s="153" t="s">
        <v>44</v>
      </c>
      <c r="O10" s="143">
        <v>45148</v>
      </c>
      <c r="P10" s="52" t="s">
        <v>45</v>
      </c>
      <c r="Q10" s="52" t="s">
        <v>45</v>
      </c>
      <c r="R10" s="52" t="s">
        <v>45</v>
      </c>
      <c r="S10" s="52" t="s">
        <v>45</v>
      </c>
      <c r="T10" s="52" t="s">
        <v>45</v>
      </c>
      <c r="U10" s="150" t="s">
        <v>57</v>
      </c>
    </row>
    <row r="11" spans="1:21" s="30" customFormat="1" ht="48" customHeight="1">
      <c r="A11" s="40"/>
      <c r="B11" s="90">
        <v>1</v>
      </c>
      <c r="C11" s="102"/>
      <c r="D11" s="114"/>
      <c r="E11" s="115"/>
      <c r="F11" s="115"/>
      <c r="G11" s="103"/>
      <c r="H11" s="103"/>
      <c r="I11" s="104">
        <f>G11-H11</f>
        <v>0</v>
      </c>
      <c r="J11" s="105">
        <f>175000*L11</f>
        <v>0</v>
      </c>
      <c r="K11" s="105">
        <f>IF(I11&gt;J11,J11,I11)</f>
        <v>0</v>
      </c>
      <c r="L11" s="106"/>
      <c r="M11" s="41"/>
      <c r="N11" s="154"/>
      <c r="O11" s="144"/>
      <c r="P11" s="56"/>
      <c r="Q11" s="56"/>
      <c r="R11" s="56"/>
      <c r="S11" s="56"/>
      <c r="T11" s="56"/>
      <c r="U11" s="57"/>
    </row>
    <row r="12" spans="1:21" s="30" customFormat="1" ht="48" customHeight="1" thickBot="1">
      <c r="A12" s="40"/>
      <c r="B12" s="97">
        <v>2</v>
      </c>
      <c r="C12" s="59"/>
      <c r="D12" s="116"/>
      <c r="E12" s="142"/>
      <c r="F12" s="117"/>
      <c r="G12" s="107"/>
      <c r="H12" s="107"/>
      <c r="I12" s="108">
        <f>G12-H12</f>
        <v>0</v>
      </c>
      <c r="J12" s="109">
        <f>175000*L12</f>
        <v>0</v>
      </c>
      <c r="K12" s="109">
        <f>IF(I12&gt;J12,J12,I12)</f>
        <v>0</v>
      </c>
      <c r="L12" s="110"/>
      <c r="M12" s="42"/>
      <c r="N12" s="155"/>
      <c r="O12" s="145"/>
      <c r="P12" s="59"/>
      <c r="Q12" s="59"/>
      <c r="R12" s="59"/>
      <c r="S12" s="59"/>
      <c r="T12" s="59"/>
      <c r="U12" s="60"/>
    </row>
    <row r="13" spans="1:21" ht="12" customHeight="1">
      <c r="B13" s="257"/>
      <c r="C13" s="261"/>
      <c r="D13" s="94" t="s">
        <v>2</v>
      </c>
      <c r="E13" s="259"/>
      <c r="F13" s="31" t="s">
        <v>76</v>
      </c>
      <c r="G13" s="111" t="s">
        <v>1</v>
      </c>
      <c r="H13" s="112" t="s">
        <v>1</v>
      </c>
      <c r="I13" s="112" t="s">
        <v>1</v>
      </c>
      <c r="J13" s="112" t="s">
        <v>1</v>
      </c>
      <c r="K13" s="112" t="s">
        <v>1</v>
      </c>
      <c r="L13" s="112" t="s">
        <v>0</v>
      </c>
      <c r="M13" s="255"/>
      <c r="N13" s="255"/>
      <c r="O13" s="255"/>
      <c r="P13" s="282"/>
      <c r="Q13" s="284"/>
      <c r="R13" s="284"/>
      <c r="S13" s="284"/>
      <c r="T13" s="284"/>
      <c r="U13" s="255"/>
    </row>
    <row r="14" spans="1:21" ht="29.5" customHeight="1" thickBot="1">
      <c r="B14" s="258"/>
      <c r="C14" s="262"/>
      <c r="D14" s="118">
        <f>COUNTA(D11:D12)</f>
        <v>0</v>
      </c>
      <c r="E14" s="260"/>
      <c r="F14" s="119">
        <f>SUMPRODUCT((F11:F12&lt;&gt;"")/COUNTIF(F11:F12,F11:F12&amp;""))</f>
        <v>0</v>
      </c>
      <c r="G14" s="113">
        <f t="shared" ref="G14:L14" si="0">SUM(G11:G12)</f>
        <v>0</v>
      </c>
      <c r="H14" s="113">
        <f t="shared" si="0"/>
        <v>0</v>
      </c>
      <c r="I14" s="113">
        <f>SUM(I11:I12)</f>
        <v>0</v>
      </c>
      <c r="J14" s="113">
        <f>SUM(J11:J12)</f>
        <v>0</v>
      </c>
      <c r="K14" s="113">
        <f>SUM(K11:K12)</f>
        <v>0</v>
      </c>
      <c r="L14" s="113">
        <f t="shared" si="0"/>
        <v>0</v>
      </c>
      <c r="M14" s="256"/>
      <c r="N14" s="256"/>
      <c r="O14" s="256"/>
      <c r="P14" s="283"/>
      <c r="Q14" s="285"/>
      <c r="R14" s="285"/>
      <c r="S14" s="285"/>
      <c r="T14" s="285"/>
      <c r="U14" s="256"/>
    </row>
    <row r="15" spans="1:21" ht="30" customHeight="1">
      <c r="D15" s="32"/>
      <c r="E15" s="33"/>
      <c r="O15" s="24"/>
      <c r="P15" s="24"/>
      <c r="Q15" s="24"/>
    </row>
    <row r="16" spans="1:21" ht="23.25" customHeight="1" thickBot="1">
      <c r="B16" s="4" t="s">
        <v>40</v>
      </c>
      <c r="Q16" s="24"/>
    </row>
    <row r="17" spans="1:21" ht="44.5" customHeight="1" thickBot="1">
      <c r="B17" s="269" t="s">
        <v>15</v>
      </c>
      <c r="C17" s="27" t="s">
        <v>75</v>
      </c>
      <c r="D17" s="28" t="s">
        <v>62</v>
      </c>
      <c r="E17" s="28" t="s">
        <v>14</v>
      </c>
      <c r="F17" s="27" t="s">
        <v>71</v>
      </c>
      <c r="G17" s="27" t="s">
        <v>84</v>
      </c>
      <c r="H17" s="27" t="s">
        <v>98</v>
      </c>
      <c r="I17" s="28" t="s">
        <v>13</v>
      </c>
      <c r="J17" s="29" t="s">
        <v>85</v>
      </c>
      <c r="K17" s="29" t="s">
        <v>95</v>
      </c>
      <c r="L17" s="29" t="s">
        <v>11</v>
      </c>
      <c r="M17" s="29" t="s">
        <v>96</v>
      </c>
      <c r="N17" s="29" t="s">
        <v>69</v>
      </c>
      <c r="O17" s="148" t="s">
        <v>70</v>
      </c>
      <c r="P17" s="279" t="s">
        <v>58</v>
      </c>
      <c r="Q17" s="280"/>
      <c r="R17" s="280"/>
      <c r="S17" s="280"/>
      <c r="T17" s="280"/>
      <c r="U17" s="281"/>
    </row>
    <row r="18" spans="1:21" s="26" customFormat="1" ht="16" customHeight="1" thickBot="1">
      <c r="B18" s="270"/>
      <c r="C18" s="165"/>
      <c r="D18" s="166"/>
      <c r="E18" s="166" t="s">
        <v>10</v>
      </c>
      <c r="F18" s="166"/>
      <c r="G18" s="166" t="s">
        <v>9</v>
      </c>
      <c r="H18" s="166" t="s">
        <v>8</v>
      </c>
      <c r="I18" s="166" t="s">
        <v>81</v>
      </c>
      <c r="J18" s="164" t="s">
        <v>100</v>
      </c>
      <c r="K18" s="167" t="s">
        <v>6</v>
      </c>
      <c r="L18" s="167" t="s">
        <v>82</v>
      </c>
      <c r="M18" s="167" t="s">
        <v>5</v>
      </c>
      <c r="N18" s="167" t="s">
        <v>4</v>
      </c>
      <c r="O18" s="167"/>
      <c r="P18" s="168" t="s">
        <v>113</v>
      </c>
      <c r="Q18" s="85" t="s">
        <v>88</v>
      </c>
      <c r="R18" s="85" t="s">
        <v>89</v>
      </c>
      <c r="S18" s="85" t="s">
        <v>90</v>
      </c>
      <c r="T18" s="85" t="s">
        <v>91</v>
      </c>
      <c r="U18" s="169" t="s">
        <v>154</v>
      </c>
    </row>
    <row r="19" spans="1:21" s="30" customFormat="1" ht="48" customHeight="1" thickBot="1">
      <c r="B19" s="101" t="s">
        <v>42</v>
      </c>
      <c r="C19" s="92">
        <v>2650000000</v>
      </c>
      <c r="D19" s="93" t="s">
        <v>72</v>
      </c>
      <c r="E19" s="120" t="s">
        <v>43</v>
      </c>
      <c r="F19" s="120" t="s">
        <v>140</v>
      </c>
      <c r="G19" s="121">
        <v>132000</v>
      </c>
      <c r="H19" s="121">
        <v>0</v>
      </c>
      <c r="I19" s="121">
        <f>G19-H19</f>
        <v>132000</v>
      </c>
      <c r="J19" s="122">
        <f>175000*L19</f>
        <v>175000</v>
      </c>
      <c r="K19" s="122">
        <f>IF(I19&gt;J19,J19,I19)</f>
        <v>132000</v>
      </c>
      <c r="L19" s="122">
        <v>1</v>
      </c>
      <c r="M19" s="161" t="s">
        <v>97</v>
      </c>
      <c r="N19" s="156" t="s">
        <v>44</v>
      </c>
      <c r="O19" s="143">
        <v>45148</v>
      </c>
      <c r="P19" s="51" t="s">
        <v>45</v>
      </c>
      <c r="Q19" s="52" t="s">
        <v>45</v>
      </c>
      <c r="R19" s="52" t="s">
        <v>45</v>
      </c>
      <c r="S19" s="52" t="s">
        <v>45</v>
      </c>
      <c r="T19" s="52" t="s">
        <v>45</v>
      </c>
      <c r="U19" s="150" t="s">
        <v>83</v>
      </c>
    </row>
    <row r="20" spans="1:21" ht="48" customHeight="1">
      <c r="A20" s="40"/>
      <c r="B20" s="98">
        <v>1</v>
      </c>
      <c r="C20" s="102"/>
      <c r="D20" s="114"/>
      <c r="E20" s="115"/>
      <c r="F20" s="115"/>
      <c r="G20" s="103"/>
      <c r="H20" s="103"/>
      <c r="I20" s="104">
        <f>G20-H20</f>
        <v>0</v>
      </c>
      <c r="J20" s="105">
        <f>175000*L20</f>
        <v>0</v>
      </c>
      <c r="K20" s="105">
        <f>IF(I20&gt;J20,J20,I20)</f>
        <v>0</v>
      </c>
      <c r="L20" s="106"/>
      <c r="M20" s="162"/>
      <c r="N20" s="154"/>
      <c r="O20" s="237"/>
      <c r="P20" s="146"/>
      <c r="Q20" s="56"/>
      <c r="R20" s="56"/>
      <c r="S20" s="56"/>
      <c r="T20" s="56"/>
      <c r="U20" s="57"/>
    </row>
    <row r="21" spans="1:21" ht="48" customHeight="1" thickBot="1">
      <c r="A21" s="40"/>
      <c r="B21" s="100">
        <f>B20+1</f>
        <v>2</v>
      </c>
      <c r="C21" s="59"/>
      <c r="D21" s="116"/>
      <c r="E21" s="142"/>
      <c r="F21" s="117"/>
      <c r="G21" s="107"/>
      <c r="H21" s="107"/>
      <c r="I21" s="108">
        <f>G21-H21</f>
        <v>0</v>
      </c>
      <c r="J21" s="109">
        <f>175000*L21</f>
        <v>0</v>
      </c>
      <c r="K21" s="109">
        <f>IF(I21&gt;J21,J21,I21)</f>
        <v>0</v>
      </c>
      <c r="L21" s="110"/>
      <c r="M21" s="163"/>
      <c r="N21" s="155"/>
      <c r="O21" s="238"/>
      <c r="P21" s="239"/>
      <c r="Q21" s="59"/>
      <c r="R21" s="59"/>
      <c r="S21" s="59"/>
      <c r="T21" s="59"/>
      <c r="U21" s="58"/>
    </row>
    <row r="22" spans="1:21" ht="12" customHeight="1">
      <c r="B22" s="272"/>
      <c r="C22" s="261"/>
      <c r="D22" s="94" t="s">
        <v>2</v>
      </c>
      <c r="E22" s="274"/>
      <c r="F22" s="31" t="s">
        <v>76</v>
      </c>
      <c r="G22" s="111" t="s">
        <v>1</v>
      </c>
      <c r="H22" s="112" t="s">
        <v>1</v>
      </c>
      <c r="I22" s="112" t="s">
        <v>1</v>
      </c>
      <c r="J22" s="112" t="s">
        <v>1</v>
      </c>
      <c r="K22" s="112" t="s">
        <v>1</v>
      </c>
      <c r="L22" s="112" t="s">
        <v>0</v>
      </c>
      <c r="M22" s="265"/>
      <c r="N22" s="267"/>
      <c r="O22" s="265"/>
      <c r="P22" s="303"/>
      <c r="Q22" s="304"/>
      <c r="R22" s="304"/>
      <c r="S22" s="304"/>
      <c r="T22" s="304"/>
      <c r="U22" s="255"/>
    </row>
    <row r="23" spans="1:21" ht="29.5" customHeight="1" thickBot="1">
      <c r="B23" s="273"/>
      <c r="C23" s="262"/>
      <c r="D23" s="118">
        <f>COUNTA(D20:D21)</f>
        <v>0</v>
      </c>
      <c r="E23" s="275"/>
      <c r="F23" s="119">
        <f>SUMPRODUCT((F20:F21&lt;&gt;"")/COUNTIF(F20:F21,F20:F21&amp;""))</f>
        <v>0</v>
      </c>
      <c r="G23" s="113">
        <f t="shared" ref="G23:L23" si="1">SUM(G20:G21)</f>
        <v>0</v>
      </c>
      <c r="H23" s="113">
        <f t="shared" si="1"/>
        <v>0</v>
      </c>
      <c r="I23" s="113">
        <f t="shared" si="1"/>
        <v>0</v>
      </c>
      <c r="J23" s="113">
        <f t="shared" si="1"/>
        <v>0</v>
      </c>
      <c r="K23" s="113">
        <f t="shared" si="1"/>
        <v>0</v>
      </c>
      <c r="L23" s="113">
        <f t="shared" si="1"/>
        <v>0</v>
      </c>
      <c r="M23" s="266"/>
      <c r="N23" s="268"/>
      <c r="O23" s="266"/>
      <c r="P23" s="305"/>
      <c r="Q23" s="306"/>
      <c r="R23" s="306"/>
      <c r="S23" s="306"/>
      <c r="T23" s="306"/>
      <c r="U23" s="256"/>
    </row>
    <row r="24" spans="1:21" ht="30" customHeight="1">
      <c r="D24" s="32"/>
      <c r="E24" s="33"/>
      <c r="O24" s="24"/>
      <c r="P24" s="24"/>
      <c r="Q24" s="24"/>
    </row>
    <row r="25" spans="1:21" ht="23.25" customHeight="1" thickBot="1">
      <c r="B25" s="4" t="s">
        <v>41</v>
      </c>
      <c r="Q25" s="24"/>
    </row>
    <row r="26" spans="1:21" ht="44.5" customHeight="1" thickBot="1">
      <c r="B26" s="269" t="s">
        <v>15</v>
      </c>
      <c r="C26" s="27" t="s">
        <v>75</v>
      </c>
      <c r="D26" s="28" t="s">
        <v>62</v>
      </c>
      <c r="E26" s="28" t="s">
        <v>14</v>
      </c>
      <c r="F26" s="27" t="s">
        <v>71</v>
      </c>
      <c r="G26" s="27" t="s">
        <v>84</v>
      </c>
      <c r="H26" s="27" t="s">
        <v>98</v>
      </c>
      <c r="I26" s="28" t="s">
        <v>13</v>
      </c>
      <c r="J26" s="29" t="s">
        <v>85</v>
      </c>
      <c r="K26" s="29" t="s">
        <v>95</v>
      </c>
      <c r="L26" s="29" t="s">
        <v>101</v>
      </c>
      <c r="M26" s="29" t="s">
        <v>96</v>
      </c>
      <c r="N26" s="29" t="s">
        <v>69</v>
      </c>
      <c r="O26" s="148" t="s">
        <v>70</v>
      </c>
      <c r="P26" s="279" t="s">
        <v>58</v>
      </c>
      <c r="Q26" s="280"/>
      <c r="R26" s="280"/>
      <c r="S26" s="280"/>
      <c r="T26" s="280"/>
      <c r="U26" s="281"/>
    </row>
    <row r="27" spans="1:21" s="26" customFormat="1" ht="16.5" customHeight="1" thickBot="1">
      <c r="B27" s="270"/>
      <c r="C27" s="165"/>
      <c r="D27" s="166"/>
      <c r="E27" s="166" t="s">
        <v>10</v>
      </c>
      <c r="F27" s="166"/>
      <c r="G27" s="166" t="s">
        <v>9</v>
      </c>
      <c r="H27" s="166" t="s">
        <v>8</v>
      </c>
      <c r="I27" s="166" t="s">
        <v>81</v>
      </c>
      <c r="J27" s="164" t="s">
        <v>100</v>
      </c>
      <c r="K27" s="167" t="s">
        <v>6</v>
      </c>
      <c r="L27" s="167" t="s">
        <v>82</v>
      </c>
      <c r="M27" s="167" t="s">
        <v>5</v>
      </c>
      <c r="N27" s="167" t="s">
        <v>4</v>
      </c>
      <c r="O27" s="167"/>
      <c r="P27" s="168" t="s">
        <v>113</v>
      </c>
      <c r="Q27" s="85" t="s">
        <v>88</v>
      </c>
      <c r="R27" s="85" t="s">
        <v>89</v>
      </c>
      <c r="S27" s="85" t="s">
        <v>90</v>
      </c>
      <c r="T27" s="85" t="s">
        <v>91</v>
      </c>
      <c r="U27" s="169" t="s">
        <v>154</v>
      </c>
    </row>
    <row r="28" spans="1:21" s="30" customFormat="1" ht="48" customHeight="1" thickBot="1">
      <c r="B28" s="101" t="s">
        <v>42</v>
      </c>
      <c r="C28" s="92">
        <v>2650000000</v>
      </c>
      <c r="D28" s="123" t="s">
        <v>73</v>
      </c>
      <c r="E28" s="124" t="s">
        <v>43</v>
      </c>
      <c r="F28" s="125" t="s">
        <v>79</v>
      </c>
      <c r="G28" s="128">
        <v>462000</v>
      </c>
      <c r="H28" s="128">
        <v>0</v>
      </c>
      <c r="I28" s="128">
        <f t="shared" ref="I28:I33" si="2">G28-H28</f>
        <v>462000</v>
      </c>
      <c r="J28" s="129">
        <f t="shared" ref="J28:J33" si="3">175000*L28</f>
        <v>525000</v>
      </c>
      <c r="K28" s="129">
        <f t="shared" ref="K28:K33" si="4">IF(I28&gt;J28,J28,I28)</f>
        <v>462000</v>
      </c>
      <c r="L28" s="129">
        <v>3</v>
      </c>
      <c r="M28" s="141" t="s">
        <v>99</v>
      </c>
      <c r="N28" s="157" t="s">
        <v>80</v>
      </c>
      <c r="O28" s="149">
        <v>44957</v>
      </c>
      <c r="P28" s="51" t="s">
        <v>45</v>
      </c>
      <c r="Q28" s="52" t="s">
        <v>45</v>
      </c>
      <c r="R28" s="52" t="s">
        <v>45</v>
      </c>
      <c r="S28" s="52" t="s">
        <v>45</v>
      </c>
      <c r="T28" s="52" t="s">
        <v>45</v>
      </c>
      <c r="U28" s="150" t="s">
        <v>86</v>
      </c>
    </row>
    <row r="29" spans="1:21" ht="48" customHeight="1">
      <c r="A29" s="271"/>
      <c r="B29" s="98">
        <v>1</v>
      </c>
      <c r="C29" s="126"/>
      <c r="D29" s="114"/>
      <c r="E29" s="115"/>
      <c r="F29" s="115"/>
      <c r="G29" s="130"/>
      <c r="H29" s="130"/>
      <c r="I29" s="131">
        <f t="shared" si="2"/>
        <v>0</v>
      </c>
      <c r="J29" s="132">
        <f t="shared" si="3"/>
        <v>0</v>
      </c>
      <c r="K29" s="132">
        <f t="shared" si="4"/>
        <v>0</v>
      </c>
      <c r="L29" s="133"/>
      <c r="M29" s="115"/>
      <c r="N29" s="158"/>
      <c r="O29" s="240"/>
      <c r="P29" s="146"/>
      <c r="Q29" s="56"/>
      <c r="R29" s="56"/>
      <c r="S29" s="56"/>
      <c r="T29" s="56"/>
      <c r="U29" s="57"/>
    </row>
    <row r="30" spans="1:21" ht="48" customHeight="1">
      <c r="A30" s="271"/>
      <c r="B30" s="99">
        <f>B29+1</f>
        <v>2</v>
      </c>
      <c r="C30" s="127"/>
      <c r="D30" s="116"/>
      <c r="E30" s="117"/>
      <c r="F30" s="117"/>
      <c r="G30" s="134"/>
      <c r="H30" s="134"/>
      <c r="I30" s="135">
        <f t="shared" si="2"/>
        <v>0</v>
      </c>
      <c r="J30" s="136">
        <f t="shared" si="3"/>
        <v>0</v>
      </c>
      <c r="K30" s="136">
        <f t="shared" si="4"/>
        <v>0</v>
      </c>
      <c r="L30" s="137"/>
      <c r="M30" s="117"/>
      <c r="N30" s="159"/>
      <c r="O30" s="241"/>
      <c r="P30" s="147"/>
      <c r="Q30" s="59"/>
      <c r="R30" s="59"/>
      <c r="S30" s="59"/>
      <c r="T30" s="59"/>
      <c r="U30" s="58"/>
    </row>
    <row r="31" spans="1:21" ht="48" customHeight="1">
      <c r="A31" s="271"/>
      <c r="B31" s="99">
        <f t="shared" ref="B31:B33" si="5">B30+1</f>
        <v>3</v>
      </c>
      <c r="C31" s="127"/>
      <c r="D31" s="91"/>
      <c r="E31" s="117"/>
      <c r="F31" s="38"/>
      <c r="G31" s="134"/>
      <c r="H31" s="134"/>
      <c r="I31" s="135">
        <f t="shared" si="2"/>
        <v>0</v>
      </c>
      <c r="J31" s="136">
        <f t="shared" si="3"/>
        <v>0</v>
      </c>
      <c r="K31" s="136">
        <f t="shared" si="4"/>
        <v>0</v>
      </c>
      <c r="L31" s="137"/>
      <c r="M31" s="117"/>
      <c r="N31" s="159"/>
      <c r="O31" s="241"/>
      <c r="P31" s="147"/>
      <c r="Q31" s="59"/>
      <c r="R31" s="59"/>
      <c r="S31" s="59"/>
      <c r="T31" s="59"/>
      <c r="U31" s="58"/>
    </row>
    <row r="32" spans="1:21" ht="48" customHeight="1">
      <c r="A32" s="71"/>
      <c r="B32" s="99">
        <f t="shared" si="5"/>
        <v>4</v>
      </c>
      <c r="C32" s="127"/>
      <c r="D32" s="91"/>
      <c r="E32" s="117"/>
      <c r="F32" s="38"/>
      <c r="G32" s="134"/>
      <c r="H32" s="134"/>
      <c r="I32" s="135">
        <f t="shared" si="2"/>
        <v>0</v>
      </c>
      <c r="J32" s="136">
        <f t="shared" si="3"/>
        <v>0</v>
      </c>
      <c r="K32" s="136">
        <f t="shared" si="4"/>
        <v>0</v>
      </c>
      <c r="L32" s="137"/>
      <c r="M32" s="117"/>
      <c r="N32" s="159"/>
      <c r="O32" s="241"/>
      <c r="P32" s="147"/>
      <c r="Q32" s="59"/>
      <c r="R32" s="59"/>
      <c r="S32" s="59"/>
      <c r="T32" s="59"/>
      <c r="U32" s="58"/>
    </row>
    <row r="33" spans="1:22" ht="48" customHeight="1" thickBot="1">
      <c r="A33" s="39"/>
      <c r="B33" s="100">
        <f t="shared" si="5"/>
        <v>5</v>
      </c>
      <c r="C33" s="127"/>
      <c r="D33" s="96"/>
      <c r="E33" s="117"/>
      <c r="F33" s="38"/>
      <c r="G33" s="134"/>
      <c r="H33" s="134"/>
      <c r="I33" s="135">
        <f t="shared" si="2"/>
        <v>0</v>
      </c>
      <c r="J33" s="136">
        <f t="shared" si="3"/>
        <v>0</v>
      </c>
      <c r="K33" s="136">
        <f t="shared" si="4"/>
        <v>0</v>
      </c>
      <c r="L33" s="137"/>
      <c r="M33" s="142"/>
      <c r="N33" s="160"/>
      <c r="O33" s="242"/>
      <c r="P33" s="147"/>
      <c r="Q33" s="59"/>
      <c r="R33" s="59"/>
      <c r="S33" s="59"/>
      <c r="T33" s="59"/>
      <c r="U33" s="60"/>
    </row>
    <row r="34" spans="1:22" ht="12" customHeight="1">
      <c r="B34" s="272"/>
      <c r="C34" s="261"/>
      <c r="D34" s="94" t="s">
        <v>2</v>
      </c>
      <c r="E34" s="263"/>
      <c r="F34" s="31" t="s">
        <v>77</v>
      </c>
      <c r="G34" s="138" t="s">
        <v>1</v>
      </c>
      <c r="H34" s="139" t="s">
        <v>1</v>
      </c>
      <c r="I34" s="139" t="s">
        <v>1</v>
      </c>
      <c r="J34" s="139" t="s">
        <v>1</v>
      </c>
      <c r="K34" s="139" t="s">
        <v>1</v>
      </c>
      <c r="L34" s="139" t="s">
        <v>0</v>
      </c>
      <c r="M34" s="265"/>
      <c r="N34" s="267"/>
      <c r="O34" s="311"/>
      <c r="P34" s="307"/>
      <c r="Q34" s="308"/>
      <c r="R34" s="308"/>
      <c r="S34" s="308"/>
      <c r="T34" s="308"/>
      <c r="U34" s="255"/>
    </row>
    <row r="35" spans="1:22" ht="29.5" customHeight="1" thickBot="1">
      <c r="B35" s="273"/>
      <c r="C35" s="262"/>
      <c r="D35" s="95">
        <f>COUNTA(D29:D33)</f>
        <v>0</v>
      </c>
      <c r="E35" s="264"/>
      <c r="F35" s="119">
        <f>SUMPRODUCT((F29:F33&lt;&gt;"")/COUNTIF(F29:F33,F29:F33&amp;""))</f>
        <v>0</v>
      </c>
      <c r="G35" s="140">
        <f t="shared" ref="G35:H35" si="6">SUM(G29:G33)</f>
        <v>0</v>
      </c>
      <c r="H35" s="140">
        <f t="shared" si="6"/>
        <v>0</v>
      </c>
      <c r="I35" s="140">
        <f>SUM(I29:I33)</f>
        <v>0</v>
      </c>
      <c r="J35" s="140">
        <f>SUM(J29:J33)</f>
        <v>0</v>
      </c>
      <c r="K35" s="140">
        <f>SUM(K29:K33)</f>
        <v>0</v>
      </c>
      <c r="L35" s="140">
        <f>SUM(L29:L33)</f>
        <v>0</v>
      </c>
      <c r="M35" s="266"/>
      <c r="N35" s="268"/>
      <c r="O35" s="312"/>
      <c r="P35" s="309"/>
      <c r="Q35" s="310"/>
      <c r="R35" s="310"/>
      <c r="S35" s="310"/>
      <c r="T35" s="310"/>
      <c r="U35" s="256"/>
    </row>
    <row r="36" spans="1:22" ht="18" customHeight="1">
      <c r="B36" s="15"/>
      <c r="C36" s="15"/>
      <c r="D36" s="34"/>
      <c r="E36" s="35"/>
      <c r="F36" s="15"/>
      <c r="G36" s="15"/>
      <c r="H36" s="15"/>
      <c r="I36" s="22"/>
      <c r="J36" s="22"/>
      <c r="K36" s="22"/>
      <c r="L36" s="22"/>
      <c r="M36" s="22"/>
      <c r="N36" s="22"/>
      <c r="O36" s="15"/>
      <c r="P36" s="24"/>
      <c r="Q36" s="24"/>
    </row>
    <row r="37" spans="1:22" ht="18" customHeight="1" thickBot="1">
      <c r="B37" s="15" t="s">
        <v>155</v>
      </c>
      <c r="D37" s="15"/>
      <c r="E37" s="15"/>
      <c r="F37" s="15"/>
      <c r="G37" s="15"/>
      <c r="H37" s="15"/>
      <c r="I37" s="22"/>
      <c r="J37" s="22"/>
      <c r="K37" s="22"/>
      <c r="L37" s="22"/>
      <c r="M37" s="22"/>
      <c r="N37" s="22"/>
      <c r="O37" s="22"/>
      <c r="P37" s="22"/>
      <c r="Q37" s="15"/>
    </row>
    <row r="38" spans="1:22" ht="19">
      <c r="B38" s="36" t="s">
        <v>141</v>
      </c>
      <c r="D38" s="15"/>
      <c r="E38" s="15"/>
      <c r="F38" s="15"/>
      <c r="G38" s="15"/>
      <c r="H38" s="15"/>
      <c r="I38" s="22"/>
      <c r="J38" s="22"/>
      <c r="K38" s="22"/>
      <c r="L38" s="22"/>
      <c r="M38" s="22"/>
      <c r="N38" s="62" t="s">
        <v>46</v>
      </c>
      <c r="O38" s="293" t="s">
        <v>47</v>
      </c>
      <c r="P38" s="293"/>
      <c r="Q38" s="293"/>
      <c r="R38" s="293"/>
      <c r="S38" s="293"/>
      <c r="T38" s="293"/>
      <c r="U38" s="293"/>
      <c r="V38" s="294"/>
    </row>
    <row r="39" spans="1:22" ht="18.75" customHeight="1">
      <c r="B39" s="36" t="s">
        <v>142</v>
      </c>
      <c r="D39" s="15"/>
      <c r="E39" s="15"/>
      <c r="F39" s="15"/>
      <c r="G39" s="15"/>
      <c r="H39" s="15"/>
      <c r="I39" s="22"/>
      <c r="J39" s="22"/>
      <c r="K39" s="22"/>
      <c r="L39" s="22"/>
      <c r="M39" s="22"/>
      <c r="N39" s="63"/>
      <c r="O39" s="287"/>
      <c r="P39" s="287"/>
      <c r="Q39" s="287"/>
      <c r="R39" s="287"/>
      <c r="S39" s="287"/>
      <c r="T39" s="287"/>
      <c r="U39" s="287"/>
      <c r="V39" s="288"/>
    </row>
    <row r="40" spans="1:22" ht="18.75" customHeight="1">
      <c r="B40" s="36" t="s">
        <v>143</v>
      </c>
      <c r="D40" s="37"/>
      <c r="E40" s="37"/>
      <c r="F40" s="37"/>
      <c r="G40" s="37"/>
      <c r="H40" s="37"/>
      <c r="I40" s="37"/>
      <c r="J40" s="37"/>
      <c r="K40" s="37"/>
      <c r="L40" s="37"/>
      <c r="M40" s="22"/>
      <c r="N40" s="64"/>
      <c r="O40" s="295" t="s">
        <v>48</v>
      </c>
      <c r="P40" s="295"/>
      <c r="Q40" s="295"/>
      <c r="R40" s="295"/>
      <c r="S40" s="295"/>
      <c r="T40" s="295"/>
      <c r="U40" s="295"/>
      <c r="V40" s="296"/>
    </row>
    <row r="41" spans="1:22" ht="18.75" customHeight="1">
      <c r="B41" s="36" t="s">
        <v>144</v>
      </c>
      <c r="D41" s="15"/>
      <c r="E41" s="15"/>
      <c r="F41" s="15"/>
      <c r="G41" s="15"/>
      <c r="H41" s="15"/>
      <c r="I41" s="22"/>
      <c r="J41" s="22"/>
      <c r="L41" s="22"/>
      <c r="M41" s="22"/>
      <c r="N41" s="65"/>
      <c r="O41" s="295" t="s">
        <v>49</v>
      </c>
      <c r="P41" s="295"/>
      <c r="Q41" s="14"/>
      <c r="R41" s="66"/>
      <c r="S41" s="66"/>
      <c r="T41" s="66"/>
      <c r="U41" s="66"/>
      <c r="V41" s="67"/>
    </row>
    <row r="42" spans="1:22" ht="18.75" customHeight="1">
      <c r="B42" s="36" t="s">
        <v>145</v>
      </c>
      <c r="D42" s="15"/>
      <c r="E42" s="15"/>
      <c r="F42" s="15"/>
      <c r="G42" s="15"/>
      <c r="H42" s="15"/>
      <c r="I42" s="22"/>
      <c r="J42" s="22"/>
      <c r="K42" s="22"/>
      <c r="L42" s="22"/>
      <c r="M42" s="22"/>
      <c r="N42" s="53"/>
      <c r="O42" s="297" t="s">
        <v>50</v>
      </c>
      <c r="P42" s="297"/>
      <c r="Q42" s="297"/>
      <c r="R42" s="297"/>
      <c r="S42" s="297"/>
      <c r="T42" s="297"/>
      <c r="U42" s="297"/>
      <c r="V42" s="298"/>
    </row>
    <row r="43" spans="1:22">
      <c r="B43" s="2" t="s">
        <v>146</v>
      </c>
      <c r="D43" s="15"/>
      <c r="E43" s="15"/>
      <c r="F43" s="15"/>
      <c r="G43" s="15"/>
      <c r="H43" s="15"/>
      <c r="I43" s="22"/>
      <c r="J43" s="22"/>
      <c r="K43" s="22"/>
      <c r="L43" s="22"/>
      <c r="M43" s="22"/>
      <c r="N43" s="54"/>
      <c r="O43" s="297"/>
      <c r="P43" s="297"/>
      <c r="Q43" s="297"/>
      <c r="R43" s="297"/>
      <c r="S43" s="297"/>
      <c r="T43" s="297"/>
      <c r="U43" s="297"/>
      <c r="V43" s="298"/>
    </row>
    <row r="44" spans="1:22">
      <c r="B44" s="2" t="s">
        <v>147</v>
      </c>
      <c r="D44" s="15"/>
      <c r="E44" s="15"/>
      <c r="F44" s="15"/>
      <c r="G44" s="15"/>
      <c r="H44" s="15"/>
      <c r="I44" s="22"/>
      <c r="J44" s="22"/>
      <c r="K44" s="22"/>
      <c r="L44" s="22"/>
      <c r="M44" s="22"/>
      <c r="N44" s="54"/>
      <c r="O44" s="297"/>
      <c r="P44" s="297"/>
      <c r="Q44" s="297"/>
      <c r="R44" s="297"/>
      <c r="S44" s="297"/>
      <c r="T44" s="297"/>
      <c r="U44" s="297"/>
      <c r="V44" s="298"/>
    </row>
    <row r="45" spans="1:22" ht="18.5" thickBot="1">
      <c r="B45" s="2" t="s">
        <v>148</v>
      </c>
      <c r="D45" s="15"/>
      <c r="E45" s="15"/>
      <c r="F45" s="15"/>
      <c r="G45" s="15"/>
      <c r="H45" s="15"/>
      <c r="I45" s="22"/>
      <c r="J45" s="22"/>
      <c r="K45" s="22"/>
      <c r="L45" s="22"/>
      <c r="M45" s="22"/>
      <c r="N45" s="55"/>
      <c r="O45" s="299"/>
      <c r="P45" s="299"/>
      <c r="Q45" s="299"/>
      <c r="R45" s="299"/>
      <c r="S45" s="299"/>
      <c r="T45" s="299"/>
      <c r="U45" s="299"/>
      <c r="V45" s="300"/>
    </row>
    <row r="46" spans="1:22" ht="18.5" thickBot="1">
      <c r="B46" s="2" t="s">
        <v>149</v>
      </c>
      <c r="D46" s="15"/>
      <c r="E46" s="15"/>
      <c r="F46" s="15"/>
      <c r="G46" s="15"/>
      <c r="H46" s="15"/>
      <c r="I46" s="22"/>
      <c r="J46" s="22"/>
      <c r="K46" s="22"/>
      <c r="L46" s="22"/>
      <c r="M46" s="22"/>
      <c r="N46" s="22"/>
      <c r="Q46" s="23"/>
    </row>
    <row r="47" spans="1:22" ht="43" customHeight="1">
      <c r="B47" s="15" t="s">
        <v>150</v>
      </c>
      <c r="D47" s="15"/>
      <c r="E47" s="15"/>
      <c r="F47" s="15"/>
      <c r="G47" s="15"/>
      <c r="H47" s="15"/>
      <c r="I47" s="22"/>
      <c r="J47" s="22"/>
      <c r="K47" s="22"/>
      <c r="L47" s="22"/>
      <c r="M47" s="22"/>
      <c r="N47" s="62" t="s">
        <v>52</v>
      </c>
      <c r="O47" s="301" t="s">
        <v>156</v>
      </c>
      <c r="P47" s="301"/>
      <c r="Q47" s="301"/>
      <c r="R47" s="301"/>
      <c r="S47" s="301"/>
      <c r="T47" s="301"/>
      <c r="U47" s="301"/>
      <c r="V47" s="302"/>
    </row>
    <row r="48" spans="1:22" ht="19">
      <c r="B48" s="15" t="s">
        <v>39</v>
      </c>
      <c r="D48" s="15"/>
      <c r="E48" s="15"/>
      <c r="F48" s="15"/>
      <c r="G48" s="15"/>
      <c r="H48" s="15"/>
      <c r="I48" s="22"/>
      <c r="J48" s="22" t="s">
        <v>151</v>
      </c>
      <c r="K48" s="22"/>
      <c r="L48" s="22"/>
      <c r="M48" s="22"/>
      <c r="N48" s="68"/>
      <c r="O48" s="287" t="s">
        <v>53</v>
      </c>
      <c r="P48" s="287"/>
      <c r="Q48" s="287"/>
      <c r="R48" s="287"/>
      <c r="S48" s="287"/>
      <c r="T48" s="287"/>
      <c r="U48" s="287"/>
      <c r="V48" s="288"/>
    </row>
    <row r="49" spans="2:22">
      <c r="B49" s="15" t="s">
        <v>36</v>
      </c>
      <c r="D49" s="15"/>
      <c r="E49" s="15"/>
      <c r="F49" s="15"/>
      <c r="G49" s="15"/>
      <c r="H49" s="15"/>
      <c r="I49" s="22"/>
      <c r="J49" s="22" t="s">
        <v>151</v>
      </c>
      <c r="K49" s="22"/>
      <c r="L49" s="22"/>
      <c r="M49" s="22"/>
      <c r="N49" s="54"/>
      <c r="O49" s="287"/>
      <c r="P49" s="287"/>
      <c r="Q49" s="287"/>
      <c r="R49" s="287"/>
      <c r="S49" s="287"/>
      <c r="T49" s="287"/>
      <c r="U49" s="287"/>
      <c r="V49" s="288"/>
    </row>
    <row r="50" spans="2:22">
      <c r="B50" s="15" t="s">
        <v>37</v>
      </c>
      <c r="D50" s="15"/>
      <c r="E50" s="15"/>
      <c r="F50" s="15"/>
      <c r="G50" s="15"/>
      <c r="H50" s="15"/>
      <c r="I50" s="22"/>
      <c r="J50" s="22" t="s">
        <v>151</v>
      </c>
      <c r="K50" s="22"/>
      <c r="L50" s="22"/>
      <c r="M50" s="22"/>
      <c r="N50" s="54"/>
      <c r="O50" s="287"/>
      <c r="P50" s="287"/>
      <c r="Q50" s="287"/>
      <c r="R50" s="287"/>
      <c r="S50" s="287"/>
      <c r="T50" s="287"/>
      <c r="U50" s="287"/>
      <c r="V50" s="288"/>
    </row>
    <row r="51" spans="2:22">
      <c r="B51" s="15" t="s">
        <v>38</v>
      </c>
      <c r="D51" s="15"/>
      <c r="E51" s="15"/>
      <c r="F51" s="15"/>
      <c r="G51" s="15"/>
      <c r="H51" s="15"/>
      <c r="I51" s="22"/>
      <c r="J51" s="22" t="s">
        <v>152</v>
      </c>
      <c r="K51" s="22"/>
      <c r="L51" s="22"/>
      <c r="M51" s="22"/>
      <c r="N51" s="54"/>
      <c r="O51" s="287"/>
      <c r="P51" s="287"/>
      <c r="Q51" s="287"/>
      <c r="R51" s="287"/>
      <c r="S51" s="287"/>
      <c r="T51" s="287"/>
      <c r="U51" s="287"/>
      <c r="V51" s="288"/>
    </row>
    <row r="52" spans="2:22">
      <c r="B52" s="15"/>
      <c r="C52" s="15"/>
      <c r="D52" s="15"/>
      <c r="E52" s="15"/>
      <c r="F52" s="15"/>
      <c r="G52" s="15"/>
      <c r="H52" s="15"/>
      <c r="I52" s="22"/>
      <c r="J52" s="22"/>
      <c r="K52" s="22"/>
      <c r="L52" s="22"/>
      <c r="N52" s="54"/>
      <c r="O52" s="287"/>
      <c r="P52" s="287"/>
      <c r="Q52" s="287"/>
      <c r="R52" s="287"/>
      <c r="S52" s="287"/>
      <c r="T52" s="287"/>
      <c r="U52" s="287"/>
      <c r="V52" s="288"/>
    </row>
    <row r="53" spans="2:22">
      <c r="B53" s="15" t="s">
        <v>153</v>
      </c>
      <c r="D53" s="15"/>
      <c r="E53" s="15"/>
      <c r="F53" s="15"/>
      <c r="G53" s="15"/>
      <c r="H53" s="15"/>
      <c r="I53" s="15"/>
      <c r="N53" s="54"/>
      <c r="O53" s="287"/>
      <c r="P53" s="287"/>
      <c r="Q53" s="287"/>
      <c r="R53" s="287"/>
      <c r="S53" s="287"/>
      <c r="T53" s="287"/>
      <c r="U53" s="287"/>
      <c r="V53" s="288"/>
    </row>
    <row r="54" spans="2:22">
      <c r="B54" s="61" t="s">
        <v>166</v>
      </c>
      <c r="C54" s="15"/>
      <c r="D54" s="15"/>
      <c r="E54" s="15"/>
      <c r="F54" s="15"/>
      <c r="G54" s="15"/>
      <c r="H54" s="15"/>
      <c r="I54" s="15"/>
      <c r="N54" s="54"/>
      <c r="O54" s="287"/>
      <c r="P54" s="287"/>
      <c r="Q54" s="287"/>
      <c r="R54" s="287"/>
      <c r="S54" s="287"/>
      <c r="T54" s="287"/>
      <c r="U54" s="287"/>
      <c r="V54" s="288"/>
    </row>
    <row r="55" spans="2:22">
      <c r="B55" s="61" t="s">
        <v>51</v>
      </c>
      <c r="C55" s="15"/>
      <c r="D55" s="15"/>
      <c r="E55" s="15"/>
      <c r="I55" s="5"/>
      <c r="N55" s="54"/>
      <c r="O55" s="287"/>
      <c r="P55" s="287"/>
      <c r="Q55" s="287"/>
      <c r="R55" s="287"/>
      <c r="S55" s="287"/>
      <c r="T55" s="287"/>
      <c r="U55" s="287"/>
      <c r="V55" s="288"/>
    </row>
    <row r="56" spans="2:22" ht="18.5" thickBot="1">
      <c r="B56" s="5" t="s">
        <v>167</v>
      </c>
      <c r="C56" s="15"/>
      <c r="D56" s="15"/>
      <c r="E56" s="15"/>
      <c r="I56" s="5"/>
      <c r="N56" s="55"/>
      <c r="O56" s="289"/>
      <c r="P56" s="289"/>
      <c r="Q56" s="289"/>
      <c r="R56" s="289"/>
      <c r="S56" s="289"/>
      <c r="T56" s="289"/>
      <c r="U56" s="289"/>
      <c r="V56" s="290"/>
    </row>
    <row r="57" spans="2:22" ht="18.5" thickBot="1">
      <c r="B57" s="5" t="s">
        <v>56</v>
      </c>
      <c r="C57" s="15"/>
      <c r="D57" s="15"/>
      <c r="E57" s="15"/>
      <c r="I57" s="5"/>
      <c r="N57" s="13"/>
      <c r="O57" s="69"/>
      <c r="P57" s="69"/>
      <c r="Q57" s="69"/>
      <c r="R57" s="69"/>
      <c r="S57" s="69"/>
      <c r="T57" s="69"/>
      <c r="U57" s="69"/>
      <c r="V57" s="69"/>
    </row>
    <row r="58" spans="2:22">
      <c r="B58" s="5" t="s">
        <v>168</v>
      </c>
      <c r="C58" s="15"/>
      <c r="D58" s="15"/>
      <c r="E58" s="15"/>
      <c r="I58" s="5"/>
      <c r="N58" s="291" t="s">
        <v>54</v>
      </c>
      <c r="O58" s="293" t="s">
        <v>55</v>
      </c>
      <c r="P58" s="293"/>
      <c r="Q58" s="293"/>
      <c r="R58" s="293"/>
      <c r="S58" s="293"/>
      <c r="T58" s="293"/>
      <c r="U58" s="293"/>
      <c r="V58" s="294"/>
    </row>
    <row r="59" spans="2:22" ht="18.5" thickBot="1">
      <c r="B59" s="61" t="s">
        <v>169</v>
      </c>
      <c r="C59" s="15"/>
      <c r="D59" s="15"/>
      <c r="E59" s="15"/>
      <c r="I59" s="5"/>
      <c r="N59" s="292"/>
      <c r="O59" s="289"/>
      <c r="P59" s="289"/>
      <c r="Q59" s="289"/>
      <c r="R59" s="289"/>
      <c r="S59" s="289"/>
      <c r="T59" s="289"/>
      <c r="U59" s="289"/>
      <c r="V59" s="290"/>
    </row>
    <row r="60" spans="2:22">
      <c r="B60" s="5" t="s">
        <v>170</v>
      </c>
      <c r="C60" s="15"/>
      <c r="D60" s="15"/>
      <c r="E60" s="15"/>
      <c r="I60" s="5"/>
    </row>
    <row r="61" spans="2:22">
      <c r="B61" s="61" t="s">
        <v>171</v>
      </c>
      <c r="C61" s="15"/>
      <c r="D61" s="15"/>
      <c r="E61" s="15"/>
      <c r="I61" s="5"/>
    </row>
  </sheetData>
  <mergeCells count="45">
    <mergeCell ref="B3:U3"/>
    <mergeCell ref="O48:V56"/>
    <mergeCell ref="N58:N59"/>
    <mergeCell ref="O58:V59"/>
    <mergeCell ref="O38:V39"/>
    <mergeCell ref="O40:V40"/>
    <mergeCell ref="O41:P41"/>
    <mergeCell ref="O42:V45"/>
    <mergeCell ref="O47:V47"/>
    <mergeCell ref="P22:T23"/>
    <mergeCell ref="U22:U23"/>
    <mergeCell ref="P26:U26"/>
    <mergeCell ref="P34:T35"/>
    <mergeCell ref="U34:U35"/>
    <mergeCell ref="O34:O35"/>
    <mergeCell ref="B34:B35"/>
    <mergeCell ref="A29:A31"/>
    <mergeCell ref="B22:B23"/>
    <mergeCell ref="E22:E23"/>
    <mergeCell ref="P5:T5"/>
    <mergeCell ref="N22:N23"/>
    <mergeCell ref="B17:B18"/>
    <mergeCell ref="P8:U8"/>
    <mergeCell ref="U13:U14"/>
    <mergeCell ref="P13:P14"/>
    <mergeCell ref="T13:T14"/>
    <mergeCell ref="Q13:Q14"/>
    <mergeCell ref="R13:R14"/>
    <mergeCell ref="S13:S14"/>
    <mergeCell ref="M13:M14"/>
    <mergeCell ref="P17:U17"/>
    <mergeCell ref="B8:B9"/>
    <mergeCell ref="E34:E35"/>
    <mergeCell ref="M34:M35"/>
    <mergeCell ref="N34:N35"/>
    <mergeCell ref="O22:O23"/>
    <mergeCell ref="B26:B27"/>
    <mergeCell ref="C22:C23"/>
    <mergeCell ref="M22:M23"/>
    <mergeCell ref="C34:C35"/>
    <mergeCell ref="O13:O14"/>
    <mergeCell ref="B13:B14"/>
    <mergeCell ref="E13:E14"/>
    <mergeCell ref="N13:N14"/>
    <mergeCell ref="C13:C14"/>
  </mergeCells>
  <phoneticPr fontId="4"/>
  <dataValidations count="3">
    <dataValidation type="list" allowBlank="1" showInputMessage="1" showErrorMessage="1" sqref="P10:T10 P19:T19 P28:T28" xr:uid="{CFB0990A-5CBD-4DC4-9ABE-A86E02BB0CC2}">
      <formula1>#REF!</formula1>
    </dataValidation>
    <dataValidation type="list" allowBlank="1" showInputMessage="1" showErrorMessage="1" sqref="E20:E21 E29:E33 E11:E12" xr:uid="{05023138-F46A-46E5-B7B5-64764700F165}">
      <formula1>"社会福祉法人,株式会社,一般社団法人,特定非営利活動法人,有限会社,合同会社"</formula1>
    </dataValidation>
    <dataValidation type="list" allowBlank="1" showInputMessage="1" showErrorMessage="1" sqref="P11:T12 P20:T21 P29:T33" xr:uid="{C9E1D0FE-049A-4462-BEA0-B463E6EB1E9C}">
      <formula1>"○"</formula1>
    </dataValidation>
  </dataValidations>
  <printOptions horizontalCentered="1"/>
  <pageMargins left="0.54" right="0.31496062992125984" top="0.9" bottom="0.39370078740157483" header="0.31496062992125984" footer="0"/>
  <pageSetup paperSize="8" scale="61" fitToHeight="0" orientation="landscape" r:id="rId1"/>
  <headerFooter>
    <oddFooter>&amp;P / &amp;N ページ</oddFooter>
  </headerFooter>
  <rowBreaks count="1" manualBreakCount="1">
    <brk id="36" max="22" man="1"/>
  </rowBreaks>
  <ignoredErrors>
    <ignoredError sqref="G14:H14"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724B2-205D-4AF7-9038-2CB832ABCB2C}">
  <sheetPr>
    <tabColor rgb="FFFF0000"/>
    <pageSetUpPr fitToPage="1"/>
  </sheetPr>
  <dimension ref="A1:T42"/>
  <sheetViews>
    <sheetView showGridLines="0" view="pageBreakPreview" topLeftCell="B1" zoomScale="80" zoomScaleNormal="60" zoomScaleSheetLayoutView="80" workbookViewId="0">
      <selection activeCell="E11" sqref="E11"/>
    </sheetView>
  </sheetViews>
  <sheetFormatPr defaultColWidth="9" defaultRowHeight="13"/>
  <cols>
    <col min="1" max="1" width="4.83203125" style="5" customWidth="1"/>
    <col min="2" max="2" width="5.33203125" style="5" customWidth="1"/>
    <col min="3" max="3" width="11.9140625" style="5" customWidth="1"/>
    <col min="4" max="4" width="11.33203125" style="5" customWidth="1"/>
    <col min="5" max="5" width="15.25" style="5" customWidth="1"/>
    <col min="6" max="6" width="16" style="5" customWidth="1"/>
    <col min="7" max="7" width="12.6640625" style="5" customWidth="1"/>
    <col min="8" max="8" width="15.58203125" style="5" customWidth="1"/>
    <col min="9" max="9" width="12.25" style="5" customWidth="1"/>
    <col min="10" max="10" width="15.58203125" style="5" customWidth="1"/>
    <col min="11" max="11" width="10" style="5" customWidth="1"/>
    <col min="12" max="13" width="15.58203125" style="5" customWidth="1"/>
    <col min="14" max="14" width="15.6640625" style="5" customWidth="1"/>
    <col min="15" max="15" width="26.5" style="5" customWidth="1"/>
    <col min="16" max="16" width="15.58203125" style="5" customWidth="1"/>
    <col min="17" max="17" width="4.83203125" style="5" customWidth="1"/>
    <col min="18" max="16384" width="9" style="5"/>
  </cols>
  <sheetData>
    <row r="1" spans="1:20" ht="16.5">
      <c r="A1" s="4" t="s">
        <v>66</v>
      </c>
    </row>
    <row r="3" spans="1:20" ht="23.5" customHeight="1">
      <c r="B3" s="320" t="s">
        <v>165</v>
      </c>
      <c r="C3" s="320"/>
      <c r="D3" s="320"/>
      <c r="E3" s="320"/>
      <c r="F3" s="320"/>
      <c r="G3" s="320"/>
      <c r="H3" s="320"/>
      <c r="I3" s="320"/>
      <c r="J3" s="320"/>
      <c r="K3" s="320"/>
      <c r="L3" s="320"/>
      <c r="M3" s="320"/>
      <c r="N3" s="320"/>
      <c r="O3" s="320"/>
      <c r="P3" s="320"/>
    </row>
    <row r="4" spans="1:20" ht="17.25" customHeight="1" thickBot="1">
      <c r="B4" s="18"/>
      <c r="C4" s="18"/>
      <c r="D4" s="19"/>
      <c r="E4" s="19"/>
      <c r="F4" s="19"/>
      <c r="G4" s="19"/>
      <c r="H4" s="19"/>
    </row>
    <row r="5" spans="1:20" ht="40.5" customHeight="1" thickBot="1">
      <c r="B5" s="321"/>
      <c r="C5" s="321"/>
      <c r="D5" s="321"/>
      <c r="E5" s="152"/>
      <c r="F5" s="20"/>
      <c r="G5" s="21"/>
      <c r="H5" s="19"/>
      <c r="L5" s="18"/>
      <c r="M5" s="74" t="s">
        <v>61</v>
      </c>
      <c r="N5" s="326">
        <f>'子ども安全安心対策（総括）'!I2</f>
        <v>0</v>
      </c>
      <c r="O5" s="327"/>
    </row>
    <row r="6" spans="1:20" ht="10.5" customHeight="1">
      <c r="B6" s="20"/>
      <c r="C6" s="152"/>
      <c r="D6" s="20"/>
      <c r="E6" s="152"/>
      <c r="F6" s="20"/>
      <c r="G6" s="21"/>
      <c r="H6" s="19"/>
    </row>
    <row r="7" spans="1:20" ht="26.15" customHeight="1" thickBot="1">
      <c r="B7" s="6" t="s">
        <v>22</v>
      </c>
      <c r="C7" s="6"/>
    </row>
    <row r="8" spans="1:20" ht="40.5" customHeight="1">
      <c r="B8" s="184" t="s">
        <v>20</v>
      </c>
      <c r="C8" s="27" t="s">
        <v>102</v>
      </c>
      <c r="D8" s="27" t="s">
        <v>64</v>
      </c>
      <c r="E8" s="27" t="s">
        <v>103</v>
      </c>
      <c r="F8" s="28" t="s">
        <v>19</v>
      </c>
      <c r="G8" s="185" t="s">
        <v>106</v>
      </c>
      <c r="H8" s="27" t="s">
        <v>107</v>
      </c>
      <c r="I8" s="27" t="s">
        <v>108</v>
      </c>
      <c r="J8" s="27" t="s">
        <v>18</v>
      </c>
      <c r="K8" s="328"/>
      <c r="L8" s="186" t="s">
        <v>68</v>
      </c>
      <c r="M8" s="186" t="s">
        <v>12</v>
      </c>
      <c r="N8" s="186" t="s">
        <v>95</v>
      </c>
      <c r="O8" s="27" t="s">
        <v>17</v>
      </c>
      <c r="P8" s="148" t="s">
        <v>112</v>
      </c>
      <c r="Q8" s="7"/>
      <c r="R8" s="7"/>
      <c r="S8" s="7"/>
      <c r="T8" s="7"/>
    </row>
    <row r="9" spans="1:20" s="8" customFormat="1" ht="19.5" customHeight="1" thickBot="1">
      <c r="B9" s="196"/>
      <c r="C9" s="197"/>
      <c r="D9" s="197" t="s">
        <v>104</v>
      </c>
      <c r="E9" s="197"/>
      <c r="F9" s="198" t="s">
        <v>9</v>
      </c>
      <c r="G9" s="199"/>
      <c r="H9" s="198" t="s">
        <v>8</v>
      </c>
      <c r="I9" s="199" t="s">
        <v>7</v>
      </c>
      <c r="J9" s="198" t="s">
        <v>110</v>
      </c>
      <c r="K9" s="329"/>
      <c r="L9" s="198" t="s">
        <v>6</v>
      </c>
      <c r="M9" s="199" t="s">
        <v>82</v>
      </c>
      <c r="N9" s="199" t="s">
        <v>111</v>
      </c>
      <c r="O9" s="198" t="s">
        <v>4</v>
      </c>
      <c r="P9" s="200"/>
    </row>
    <row r="10" spans="1:20" ht="32.25" customHeight="1">
      <c r="B10" s="190" t="s">
        <v>114</v>
      </c>
      <c r="C10" s="191">
        <v>2650000000</v>
      </c>
      <c r="D10" s="10" t="s">
        <v>115</v>
      </c>
      <c r="E10" s="10" t="s">
        <v>118</v>
      </c>
      <c r="F10" s="10" t="s">
        <v>109</v>
      </c>
      <c r="G10" s="192" t="s">
        <v>116</v>
      </c>
      <c r="H10" s="183">
        <v>198540</v>
      </c>
      <c r="I10" s="183">
        <v>0</v>
      </c>
      <c r="J10" s="183">
        <f>H10-I10</f>
        <v>198540</v>
      </c>
      <c r="K10" s="193"/>
      <c r="L10" s="194">
        <v>200000</v>
      </c>
      <c r="M10" s="194">
        <f>IF(J10&gt;L10,L10,J10)</f>
        <v>198540</v>
      </c>
      <c r="N10" s="194">
        <f>ROUNDDOWN(M10*4/5,-3)</f>
        <v>158000</v>
      </c>
      <c r="O10" s="10" t="s">
        <v>134</v>
      </c>
      <c r="P10" s="195">
        <v>45199</v>
      </c>
    </row>
    <row r="11" spans="1:20" ht="32.25" customHeight="1">
      <c r="B11" s="99">
        <v>1</v>
      </c>
      <c r="C11" s="179"/>
      <c r="D11" s="173"/>
      <c r="E11" s="173"/>
      <c r="F11" s="173"/>
      <c r="G11" s="174"/>
      <c r="H11" s="175"/>
      <c r="I11" s="175"/>
      <c r="J11" s="176">
        <f>H11-I11</f>
        <v>0</v>
      </c>
      <c r="K11" s="180"/>
      <c r="L11" s="177"/>
      <c r="M11" s="178">
        <f>IF(J11&gt;L11,L11,J11)</f>
        <v>0</v>
      </c>
      <c r="N11" s="178">
        <f>ROUNDDOWN(M11*4/5,-3)</f>
        <v>0</v>
      </c>
      <c r="O11" s="1"/>
      <c r="P11" s="187"/>
    </row>
    <row r="12" spans="1:20" ht="32.25" customHeight="1" thickBot="1">
      <c r="B12" s="99">
        <v>2</v>
      </c>
      <c r="C12" s="179"/>
      <c r="D12" s="173"/>
      <c r="E12" s="173"/>
      <c r="F12" s="173"/>
      <c r="G12" s="174"/>
      <c r="H12" s="175"/>
      <c r="I12" s="175"/>
      <c r="J12" s="176">
        <f t="shared" ref="J12" si="0">H12-I12</f>
        <v>0</v>
      </c>
      <c r="K12" s="181"/>
      <c r="L12" s="177"/>
      <c r="M12" s="178">
        <f>IF(J12&gt;L12,L12,J12)</f>
        <v>0</v>
      </c>
      <c r="N12" s="178">
        <f>ROUNDDOWN(M12*4/5,-3)</f>
        <v>0</v>
      </c>
      <c r="O12" s="1"/>
      <c r="P12" s="187"/>
    </row>
    <row r="13" spans="1:20" s="77" customFormat="1" ht="17.5" customHeight="1" thickTop="1" thickBot="1">
      <c r="B13" s="316"/>
      <c r="C13" s="324"/>
      <c r="D13" s="324"/>
      <c r="E13" s="9" t="s">
        <v>2</v>
      </c>
      <c r="F13" s="322"/>
      <c r="G13" s="322"/>
      <c r="H13" s="76" t="s">
        <v>1</v>
      </c>
      <c r="I13" s="76" t="s">
        <v>1</v>
      </c>
      <c r="J13" s="76" t="s">
        <v>1</v>
      </c>
      <c r="K13" s="322"/>
      <c r="L13" s="76" t="s">
        <v>1</v>
      </c>
      <c r="M13" s="76" t="s">
        <v>1</v>
      </c>
      <c r="N13" s="76" t="s">
        <v>1</v>
      </c>
      <c r="O13" s="322"/>
      <c r="P13" s="318"/>
    </row>
    <row r="14" spans="1:20" ht="32.25" customHeight="1" thickTop="1" thickBot="1">
      <c r="B14" s="317"/>
      <c r="C14" s="325"/>
      <c r="D14" s="325"/>
      <c r="E14" s="188">
        <f>COUNTA(E11:E12)</f>
        <v>0</v>
      </c>
      <c r="F14" s="323"/>
      <c r="G14" s="323"/>
      <c r="H14" s="189">
        <f>SUM(H11:H12)</f>
        <v>0</v>
      </c>
      <c r="I14" s="189">
        <f>SUM(I11:I12)</f>
        <v>0</v>
      </c>
      <c r="J14" s="189">
        <f>SUM(J11:J12)</f>
        <v>0</v>
      </c>
      <c r="K14" s="323"/>
      <c r="L14" s="189">
        <f>SUM(L11:L12)</f>
        <v>0</v>
      </c>
      <c r="M14" s="189">
        <f>SUM(M11:M12)</f>
        <v>0</v>
      </c>
      <c r="N14" s="189">
        <f>SUM(N11:N12)</f>
        <v>0</v>
      </c>
      <c r="O14" s="323"/>
      <c r="P14" s="319"/>
    </row>
    <row r="15" spans="1:20" ht="17.25" customHeight="1">
      <c r="B15" s="7"/>
      <c r="C15" s="11" t="s">
        <v>16</v>
      </c>
      <c r="D15" s="11"/>
      <c r="E15" s="11"/>
      <c r="F15" s="12"/>
      <c r="G15" s="12"/>
      <c r="H15" s="12"/>
      <c r="I15" s="13"/>
      <c r="J15" s="13"/>
      <c r="K15" s="13"/>
      <c r="L15" s="13"/>
      <c r="M15" s="13"/>
      <c r="N15" s="13"/>
      <c r="O15" s="14"/>
      <c r="P15" s="14"/>
    </row>
    <row r="16" spans="1:20" ht="17.25" customHeight="1">
      <c r="B16" s="7"/>
      <c r="C16" s="15" t="s">
        <v>125</v>
      </c>
      <c r="D16" s="15"/>
      <c r="E16" s="15"/>
      <c r="F16" s="15"/>
      <c r="G16" s="15"/>
      <c r="H16" s="15"/>
      <c r="I16" s="15"/>
      <c r="J16" s="15"/>
      <c r="K16" s="15"/>
      <c r="L16" s="15"/>
      <c r="M16" s="15"/>
      <c r="N16" s="15"/>
    </row>
    <row r="17" spans="2:16" ht="17.25" customHeight="1">
      <c r="B17" s="7"/>
      <c r="C17" s="15" t="s">
        <v>126</v>
      </c>
      <c r="D17" s="15"/>
      <c r="E17" s="15"/>
      <c r="F17" s="15"/>
      <c r="G17" s="15"/>
      <c r="H17" s="15"/>
      <c r="I17" s="15"/>
      <c r="J17" s="15"/>
      <c r="K17" s="15"/>
      <c r="L17" s="15"/>
      <c r="M17" s="15"/>
      <c r="N17" s="15"/>
    </row>
    <row r="18" spans="2:16" ht="17.25" customHeight="1">
      <c r="B18" s="7"/>
      <c r="C18" s="15" t="s">
        <v>130</v>
      </c>
      <c r="D18" s="15"/>
      <c r="E18" s="15"/>
      <c r="F18" s="15"/>
      <c r="G18" s="15"/>
      <c r="H18" s="15"/>
      <c r="I18" s="15"/>
      <c r="J18" s="15"/>
      <c r="K18" s="15"/>
      <c r="L18" s="15"/>
      <c r="M18" s="15"/>
      <c r="N18" s="15"/>
    </row>
    <row r="19" spans="2:16" ht="17.25" customHeight="1">
      <c r="B19" s="7"/>
      <c r="C19" s="15" t="s">
        <v>127</v>
      </c>
      <c r="D19" s="15"/>
      <c r="E19" s="15"/>
      <c r="F19" s="15"/>
      <c r="G19" s="15"/>
      <c r="H19" s="15"/>
      <c r="I19" s="15"/>
      <c r="J19" s="15"/>
      <c r="K19" s="15"/>
      <c r="L19" s="15"/>
      <c r="M19" s="15"/>
      <c r="N19" s="15"/>
    </row>
    <row r="20" spans="2:16" ht="17.25" customHeight="1">
      <c r="B20" s="7"/>
      <c r="C20" s="15" t="s">
        <v>136</v>
      </c>
      <c r="D20" s="15"/>
      <c r="E20" s="15"/>
      <c r="F20" s="15"/>
      <c r="G20" s="15"/>
      <c r="H20" s="15"/>
      <c r="I20" s="15"/>
      <c r="J20" s="15"/>
      <c r="K20" s="15"/>
      <c r="L20" s="15"/>
      <c r="M20" s="15"/>
      <c r="N20" s="15"/>
    </row>
    <row r="21" spans="2:16" ht="17.25" customHeight="1">
      <c r="B21" s="7"/>
      <c r="C21" s="15" t="s">
        <v>137</v>
      </c>
      <c r="D21" s="15"/>
      <c r="E21" s="15"/>
      <c r="F21" s="15"/>
      <c r="G21" s="15"/>
      <c r="H21" s="15"/>
      <c r="I21" s="15"/>
      <c r="J21" s="15"/>
      <c r="K21" s="15"/>
      <c r="L21" s="15"/>
      <c r="M21" s="15"/>
      <c r="N21" s="15"/>
    </row>
    <row r="22" spans="2:16" ht="17.25" customHeight="1">
      <c r="B22" s="7"/>
      <c r="C22" s="15" t="s">
        <v>128</v>
      </c>
      <c r="D22" s="15"/>
      <c r="E22" s="15"/>
      <c r="F22" s="15"/>
      <c r="G22" s="15"/>
      <c r="H22" s="15"/>
      <c r="I22" s="15"/>
      <c r="J22" s="15"/>
      <c r="K22" s="15"/>
      <c r="L22" s="15"/>
      <c r="M22" s="15"/>
      <c r="N22" s="15"/>
    </row>
    <row r="23" spans="2:16" ht="17.25" customHeight="1">
      <c r="B23" s="7"/>
      <c r="C23" s="15" t="s">
        <v>129</v>
      </c>
      <c r="D23" s="15"/>
      <c r="E23" s="15"/>
      <c r="F23" s="15"/>
      <c r="G23" s="15"/>
      <c r="H23" s="15"/>
      <c r="I23" s="15"/>
      <c r="J23" s="15"/>
      <c r="K23" s="15"/>
      <c r="L23" s="15"/>
      <c r="M23" s="15"/>
      <c r="N23" s="15"/>
    </row>
    <row r="24" spans="2:16" ht="30" customHeight="1">
      <c r="B24" s="151"/>
      <c r="C24" s="170"/>
      <c r="D24" s="171"/>
      <c r="E24" s="171"/>
      <c r="F24" s="171"/>
      <c r="G24" s="171"/>
      <c r="H24" s="171"/>
      <c r="I24" s="171"/>
      <c r="J24" s="171"/>
      <c r="K24" s="171"/>
      <c r="L24" s="171"/>
      <c r="M24" s="171"/>
      <c r="N24" s="171"/>
      <c r="O24" s="171"/>
      <c r="P24" s="171"/>
    </row>
    <row r="25" spans="2:16" ht="26.15" customHeight="1" thickBot="1">
      <c r="B25" s="172" t="s">
        <v>21</v>
      </c>
      <c r="C25" s="6"/>
    </row>
    <row r="26" spans="2:16" ht="41" customHeight="1">
      <c r="B26" s="184" t="s">
        <v>20</v>
      </c>
      <c r="C26" s="27" t="s">
        <v>102</v>
      </c>
      <c r="D26" s="27" t="s">
        <v>64</v>
      </c>
      <c r="E26" s="27" t="s">
        <v>103</v>
      </c>
      <c r="F26" s="28" t="s">
        <v>19</v>
      </c>
      <c r="G26" s="185" t="s">
        <v>106</v>
      </c>
      <c r="H26" s="27" t="s">
        <v>107</v>
      </c>
      <c r="I26" s="27" t="s">
        <v>108</v>
      </c>
      <c r="J26" s="27" t="s">
        <v>18</v>
      </c>
      <c r="K26" s="186" t="s">
        <v>122</v>
      </c>
      <c r="L26" s="186" t="s">
        <v>68</v>
      </c>
      <c r="M26" s="186" t="s">
        <v>12</v>
      </c>
      <c r="N26" s="186" t="s">
        <v>95</v>
      </c>
      <c r="O26" s="27" t="s">
        <v>17</v>
      </c>
      <c r="P26" s="148" t="s">
        <v>112</v>
      </c>
    </row>
    <row r="27" spans="2:16" ht="19.5" customHeight="1" thickBot="1">
      <c r="B27" s="196"/>
      <c r="C27" s="197"/>
      <c r="D27" s="197" t="s">
        <v>104</v>
      </c>
      <c r="E27" s="197"/>
      <c r="F27" s="198" t="s">
        <v>9</v>
      </c>
      <c r="G27" s="199"/>
      <c r="H27" s="198" t="s">
        <v>8</v>
      </c>
      <c r="I27" s="199" t="s">
        <v>7</v>
      </c>
      <c r="J27" s="198" t="s">
        <v>110</v>
      </c>
      <c r="K27" s="198" t="s">
        <v>120</v>
      </c>
      <c r="L27" s="198" t="s">
        <v>82</v>
      </c>
      <c r="M27" s="199" t="s">
        <v>5</v>
      </c>
      <c r="N27" s="199" t="s">
        <v>121</v>
      </c>
      <c r="O27" s="198" t="s">
        <v>3</v>
      </c>
      <c r="P27" s="200"/>
    </row>
    <row r="28" spans="2:16" ht="32.25" customHeight="1">
      <c r="B28" s="190" t="s">
        <v>114</v>
      </c>
      <c r="C28" s="191">
        <v>2650000000</v>
      </c>
      <c r="D28" s="10" t="s">
        <v>105</v>
      </c>
      <c r="E28" s="10" t="s">
        <v>117</v>
      </c>
      <c r="F28" s="10" t="s">
        <v>109</v>
      </c>
      <c r="G28" s="192" t="s">
        <v>119</v>
      </c>
      <c r="H28" s="183">
        <v>110000</v>
      </c>
      <c r="I28" s="183">
        <v>0</v>
      </c>
      <c r="J28" s="183">
        <f>H28-I28</f>
        <v>110000</v>
      </c>
      <c r="K28" s="202" t="s">
        <v>124</v>
      </c>
      <c r="L28" s="194">
        <v>200000</v>
      </c>
      <c r="M28" s="194">
        <f>IF(J28&gt;L28,L28,J28)</f>
        <v>110000</v>
      </c>
      <c r="N28" s="194">
        <f>ROUNDDOWN(M28*4/5,-3)</f>
        <v>88000</v>
      </c>
      <c r="O28" s="10" t="s">
        <v>123</v>
      </c>
      <c r="P28" s="195">
        <v>45199</v>
      </c>
    </row>
    <row r="29" spans="2:16" ht="32.25" customHeight="1">
      <c r="B29" s="99">
        <v>1</v>
      </c>
      <c r="C29" s="179"/>
      <c r="D29" s="173"/>
      <c r="E29" s="173"/>
      <c r="F29" s="173"/>
      <c r="G29" s="174"/>
      <c r="H29" s="175"/>
      <c r="I29" s="175"/>
      <c r="J29" s="176">
        <f>H29-I29</f>
        <v>0</v>
      </c>
      <c r="K29" s="182"/>
      <c r="L29" s="177"/>
      <c r="M29" s="178">
        <f>IF(J29&gt;L29,L29,J29)</f>
        <v>0</v>
      </c>
      <c r="N29" s="178">
        <f>ROUNDDOWN(M29*4/5,-3)</f>
        <v>0</v>
      </c>
      <c r="O29" s="1"/>
      <c r="P29" s="201"/>
    </row>
    <row r="30" spans="2:16" ht="32.25" customHeight="1" thickBot="1">
      <c r="B30" s="99">
        <v>2</v>
      </c>
      <c r="C30" s="179"/>
      <c r="D30" s="173"/>
      <c r="E30" s="173"/>
      <c r="F30" s="173"/>
      <c r="G30" s="174"/>
      <c r="H30" s="175"/>
      <c r="I30" s="175"/>
      <c r="J30" s="176">
        <f t="shared" ref="J30" si="1">H30-I30</f>
        <v>0</v>
      </c>
      <c r="K30" s="182"/>
      <c r="L30" s="177"/>
      <c r="M30" s="178">
        <f>IF(J30&gt;L30,L30,J30)</f>
        <v>0</v>
      </c>
      <c r="N30" s="178">
        <f>ROUNDDOWN(M30*4/5,-3)</f>
        <v>0</v>
      </c>
      <c r="O30" s="1"/>
      <c r="P30" s="201"/>
    </row>
    <row r="31" spans="2:16" s="77" customFormat="1" ht="17" customHeight="1" thickTop="1" thickBot="1">
      <c r="B31" s="316"/>
      <c r="C31" s="314"/>
      <c r="D31" s="314"/>
      <c r="E31" s="9" t="s">
        <v>2</v>
      </c>
      <c r="F31" s="314"/>
      <c r="G31" s="313"/>
      <c r="H31" s="76" t="s">
        <v>1</v>
      </c>
      <c r="I31" s="76" t="s">
        <v>1</v>
      </c>
      <c r="J31" s="76" t="s">
        <v>1</v>
      </c>
      <c r="K31" s="313"/>
      <c r="L31" s="76" t="s">
        <v>1</v>
      </c>
      <c r="M31" s="76" t="s">
        <v>1</v>
      </c>
      <c r="N31" s="76" t="s">
        <v>1</v>
      </c>
      <c r="O31" s="313"/>
      <c r="P31" s="318"/>
    </row>
    <row r="32" spans="2:16" ht="32.25" customHeight="1" thickTop="1" thickBot="1">
      <c r="B32" s="317"/>
      <c r="C32" s="315"/>
      <c r="D32" s="315"/>
      <c r="E32" s="188">
        <f>COUNTA(E29:E30)</f>
        <v>0</v>
      </c>
      <c r="F32" s="315"/>
      <c r="G32" s="262"/>
      <c r="H32" s="189">
        <f>SUM(H29:H30)</f>
        <v>0</v>
      </c>
      <c r="I32" s="189">
        <f>SUM(I29:I30)</f>
        <v>0</v>
      </c>
      <c r="J32" s="189">
        <f>SUM(J29:J30)</f>
        <v>0</v>
      </c>
      <c r="K32" s="262"/>
      <c r="L32" s="189">
        <f>SUM(L29:L30)</f>
        <v>0</v>
      </c>
      <c r="M32" s="189">
        <f>SUM(M29:M30)</f>
        <v>0</v>
      </c>
      <c r="N32" s="189">
        <f>SUM(N29:N30)</f>
        <v>0</v>
      </c>
      <c r="O32" s="262"/>
      <c r="P32" s="319"/>
    </row>
    <row r="33" spans="2:15" ht="17.5" customHeight="1">
      <c r="C33" s="11" t="s">
        <v>16</v>
      </c>
      <c r="D33" s="11"/>
      <c r="E33" s="11"/>
      <c r="F33" s="12"/>
      <c r="G33" s="12"/>
      <c r="H33" s="12"/>
      <c r="I33" s="13"/>
      <c r="J33" s="13"/>
      <c r="K33" s="13"/>
      <c r="L33" s="13"/>
      <c r="M33" s="13"/>
      <c r="N33" s="13"/>
      <c r="O33" s="14"/>
    </row>
    <row r="34" spans="2:15" ht="17.5" customHeight="1">
      <c r="B34" s="7"/>
      <c r="C34" s="15" t="s">
        <v>125</v>
      </c>
      <c r="D34" s="15"/>
      <c r="E34" s="15"/>
      <c r="F34" s="15"/>
      <c r="G34" s="15"/>
      <c r="H34" s="15"/>
      <c r="I34" s="15"/>
      <c r="J34" s="15"/>
      <c r="K34" s="15"/>
      <c r="L34" s="15"/>
      <c r="M34" s="15"/>
      <c r="N34" s="15"/>
    </row>
    <row r="35" spans="2:15" ht="17.5" customHeight="1">
      <c r="B35" s="7"/>
      <c r="C35" s="15" t="s">
        <v>126</v>
      </c>
      <c r="D35" s="15"/>
      <c r="E35" s="15"/>
      <c r="F35" s="15"/>
      <c r="G35" s="15"/>
      <c r="H35" s="15"/>
      <c r="I35" s="15"/>
      <c r="J35" s="15"/>
      <c r="K35" s="15"/>
      <c r="L35" s="15"/>
      <c r="M35" s="15"/>
      <c r="N35" s="15"/>
    </row>
    <row r="36" spans="2:15" ht="17.5" customHeight="1">
      <c r="B36" s="7"/>
      <c r="C36" s="15" t="s">
        <v>130</v>
      </c>
      <c r="D36" s="15"/>
      <c r="E36" s="15"/>
      <c r="F36" s="15"/>
      <c r="G36" s="15"/>
      <c r="H36" s="15"/>
      <c r="I36" s="15"/>
      <c r="J36" s="15"/>
      <c r="K36" s="15"/>
      <c r="L36" s="15"/>
      <c r="M36" s="15"/>
      <c r="N36" s="15"/>
    </row>
    <row r="37" spans="2:15" ht="17.5" customHeight="1">
      <c r="B37" s="7"/>
      <c r="C37" s="15" t="s">
        <v>131</v>
      </c>
      <c r="D37" s="15"/>
      <c r="E37" s="15"/>
      <c r="F37" s="15"/>
      <c r="G37" s="15"/>
      <c r="H37" s="15"/>
      <c r="I37" s="15"/>
      <c r="J37" s="15"/>
      <c r="K37" s="15"/>
      <c r="L37" s="15"/>
      <c r="M37" s="15"/>
      <c r="N37" s="15"/>
    </row>
    <row r="38" spans="2:15" ht="17.5" customHeight="1">
      <c r="B38" s="7"/>
      <c r="C38" s="15" t="s">
        <v>135</v>
      </c>
      <c r="D38" s="15"/>
      <c r="E38" s="15"/>
      <c r="F38" s="15"/>
      <c r="G38" s="15"/>
      <c r="H38" s="15"/>
      <c r="I38" s="15"/>
      <c r="J38" s="15"/>
      <c r="K38" s="15"/>
      <c r="L38" s="15"/>
      <c r="M38" s="15"/>
      <c r="N38" s="15"/>
    </row>
    <row r="39" spans="2:15" ht="17.5" customHeight="1">
      <c r="B39" s="7"/>
      <c r="C39" s="15" t="s">
        <v>139</v>
      </c>
      <c r="D39" s="15"/>
      <c r="E39" s="15"/>
      <c r="F39" s="15"/>
      <c r="G39" s="15"/>
      <c r="H39" s="15"/>
      <c r="I39" s="15"/>
      <c r="J39" s="15"/>
      <c r="K39" s="15"/>
      <c r="L39" s="15"/>
      <c r="M39" s="15"/>
      <c r="N39" s="15"/>
    </row>
    <row r="40" spans="2:15" ht="17.5" customHeight="1">
      <c r="B40" s="7"/>
      <c r="C40" s="15" t="s">
        <v>138</v>
      </c>
      <c r="D40" s="15"/>
      <c r="E40" s="15"/>
      <c r="F40" s="15"/>
      <c r="G40" s="15"/>
      <c r="H40" s="15"/>
      <c r="I40" s="15"/>
      <c r="J40" s="15"/>
      <c r="K40" s="15"/>
      <c r="L40" s="15"/>
      <c r="M40" s="15"/>
      <c r="N40" s="15"/>
    </row>
    <row r="41" spans="2:15" ht="17.5" customHeight="1">
      <c r="B41" s="7"/>
      <c r="C41" s="15" t="s">
        <v>132</v>
      </c>
      <c r="D41" s="15"/>
      <c r="E41" s="15"/>
      <c r="F41" s="15"/>
      <c r="G41" s="15"/>
      <c r="H41" s="15"/>
      <c r="I41" s="15"/>
      <c r="J41" s="15"/>
      <c r="K41" s="15"/>
      <c r="L41" s="15"/>
      <c r="M41" s="15"/>
      <c r="N41" s="15"/>
    </row>
    <row r="42" spans="2:15" ht="17.5" customHeight="1">
      <c r="B42" s="7"/>
      <c r="C42" s="15" t="s">
        <v>133</v>
      </c>
      <c r="D42" s="15"/>
      <c r="E42" s="15"/>
      <c r="F42" s="15"/>
      <c r="G42" s="15"/>
      <c r="H42" s="15"/>
      <c r="I42" s="15"/>
      <c r="J42" s="15"/>
      <c r="K42" s="15"/>
      <c r="L42" s="15"/>
      <c r="M42" s="15"/>
      <c r="N42" s="15"/>
    </row>
  </sheetData>
  <mergeCells count="20">
    <mergeCell ref="B3:P3"/>
    <mergeCell ref="B5:D5"/>
    <mergeCell ref="F13:F14"/>
    <mergeCell ref="G13:G14"/>
    <mergeCell ref="O13:O14"/>
    <mergeCell ref="D13:D14"/>
    <mergeCell ref="P13:P14"/>
    <mergeCell ref="B13:B14"/>
    <mergeCell ref="C13:C14"/>
    <mergeCell ref="N5:O5"/>
    <mergeCell ref="K13:K14"/>
    <mergeCell ref="K8:K9"/>
    <mergeCell ref="G31:G32"/>
    <mergeCell ref="O31:O32"/>
    <mergeCell ref="F31:F32"/>
    <mergeCell ref="B31:B32"/>
    <mergeCell ref="P31:P32"/>
    <mergeCell ref="C31:C32"/>
    <mergeCell ref="D31:D32"/>
    <mergeCell ref="K31:K32"/>
  </mergeCells>
  <phoneticPr fontId="4"/>
  <dataValidations count="4">
    <dataValidation type="list" allowBlank="1" showInputMessage="1" showErrorMessage="1" sqref="D28:D30 E30 D10:D12" xr:uid="{FD947B9E-A722-4886-A60F-B90A12AE719A}">
      <formula1>"児童発達支援センター,児童発達支援事業所"</formula1>
    </dataValidation>
    <dataValidation type="list" allowBlank="1" showInputMessage="1" showErrorMessage="1" sqref="F28:F30 F10:F12" xr:uid="{5EF0B7A2-DBE7-4D0F-BBDE-CE65E77B1029}">
      <formula1>"社会福祉法人,株式会社,一般社団法人,特定非営活動法人,有限会社,合同会社"</formula1>
    </dataValidation>
    <dataValidation type="list" allowBlank="1" showInputMessage="1" showErrorMessage="1" sqref="K28:K30" xr:uid="{21653750-D799-4088-BC68-9BCE2B23C33D}">
      <formula1>"○,×"</formula1>
    </dataValidation>
    <dataValidation type="list" allowBlank="1" showInputMessage="1" showErrorMessage="1" sqref="L29:L30" xr:uid="{49305BA3-C5F4-4C05-B3C6-0A0A06485680}">
      <formula1>"200000,700000"</formula1>
    </dataValidation>
  </dataValidations>
  <printOptions horizontalCentered="1"/>
  <pageMargins left="0.31496062992125984" right="0.31496062992125984" top="0.78740157480314965" bottom="0.35433070866141736" header="0.31496062992125984" footer="0.31496062992125984"/>
  <pageSetup paperSize="8" scale="7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2D1AFDCE7E96346BCA07D963586D1C2" ma:contentTypeVersion="10" ma:contentTypeDescription="新しいドキュメントを作成します。" ma:contentTypeScope="" ma:versionID="ccb52baf3037078955bec6eb91b39883">
  <xsd:schema xmlns:xsd="http://www.w3.org/2001/XMLSchema" xmlns:xs="http://www.w3.org/2001/XMLSchema" xmlns:p="http://schemas.microsoft.com/office/2006/metadata/properties" xmlns:ns2="f2cb15c1-d730-4d29-811f-db69e03125d7" xmlns:ns3="7f1e29f5-1aa2-4ed7-a4c5-0f459278da93" targetNamespace="http://schemas.microsoft.com/office/2006/metadata/properties" ma:root="true" ma:fieldsID="7285526d47736452ee107978e425dbcc" ns2:_="" ns3:_="">
    <xsd:import namespace="f2cb15c1-d730-4d29-811f-db69e03125d7"/>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b15c1-d730-4d29-811f-db69e03125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f2cb15c1-d730-4d29-811f-db69e03125d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077DF59-CDE8-46E0-95D6-82925DC841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cb15c1-d730-4d29-811f-db69e03125d7"/>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24C6BD-E9E9-4BA6-AE71-820FA06C558F}">
  <ds:schemaRefs>
    <ds:schemaRef ds:uri="http://schemas.microsoft.com/sharepoint/v3/contenttype/forms"/>
  </ds:schemaRefs>
</ds:datastoreItem>
</file>

<file path=customXml/itemProps3.xml><?xml version="1.0" encoding="utf-8"?>
<ds:datastoreItem xmlns:ds="http://schemas.openxmlformats.org/officeDocument/2006/customXml" ds:itemID="{6539497A-6D32-4C45-B285-9A2C18300565}">
  <ds:schemaRefs>
    <ds:schemaRef ds:uri="7f1e29f5-1aa2-4ed7-a4c5-0f459278da93"/>
    <ds:schemaRef ds:uri="http://schemas.microsoft.com/office/2006/documentManagement/types"/>
    <ds:schemaRef ds:uri="http://purl.org/dc/elements/1.1/"/>
    <ds:schemaRef ds:uri="http://schemas.openxmlformats.org/package/2006/metadata/core-properties"/>
    <ds:schemaRef ds:uri="f2cb15c1-d730-4d29-811f-db69e03125d7"/>
    <ds:schemaRef ds:uri="http://purl.org/dc/terms/"/>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子ども安全安心対策（総括）</vt:lpstr>
      <vt:lpstr>計画書Ⅰ</vt:lpstr>
      <vt:lpstr>計画書Ⅱ</vt:lpstr>
      <vt:lpstr>計画書Ⅰ!Print_Area</vt:lpstr>
      <vt:lpstr>計画書Ⅱ!Print_Area</vt:lpstr>
      <vt:lpstr>'子ども安全安心対策（総括）'!Print_Area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涼大(iida-shouta.jx8)</dc:creator>
  <cp:lastModifiedBy>石川　智子</cp:lastModifiedBy>
  <cp:lastPrinted>2023-12-27T04:50:50Z</cp:lastPrinted>
  <dcterms:created xsi:type="dcterms:W3CDTF">2015-06-05T18:19:34Z</dcterms:created>
  <dcterms:modified xsi:type="dcterms:W3CDTF">2023-12-27T04:51:52Z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0x01010082D1AFDCE7E96346BCA07D963586D1C2</vt:lpwstr>
  </property>
  <property fmtid="{D5CDD505-2E9C-101B-9397-08002B2CF9AE}" pid="3" name="MediaServiceImageTags">
    <vt:lpwstr/>
  </property>
</Properties>
</file>