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70" yWindow="-20" windowWidth="7710" windowHeight="8280" tabRatio="747" activeTab="1"/>
  </bookViews>
  <sheets>
    <sheet name="提出かがみ" sheetId="6" r:id="rId1"/>
    <sheet name="（様式２）工賃向上計画実施状況" sheetId="11" r:id="rId2"/>
    <sheet name="（様式３）ふりかえりシート" sheetId="8" r:id="rId3"/>
    <sheet name="（参考様式①）工賃実績計算シート" sheetId="9" r:id="rId4"/>
    <sheet name="（参考様式②）活動計画と進捗確認書" sheetId="10" r:id="rId5"/>
  </sheets>
  <definedNames>
    <definedName name="_xlnm.Print_Area" localSheetId="4">'（参考様式②）活動計画と進捗確認書'!$A$2:$F$30</definedName>
    <definedName name="_xlnm.Print_Area" localSheetId="1">'（様式２）工賃向上計画実施状況'!$A$1:$H$38</definedName>
  </definedNames>
  <calcPr calcId="145621"/>
</workbook>
</file>

<file path=xl/calcChain.xml><?xml version="1.0" encoding="utf-8"?>
<calcChain xmlns="http://schemas.openxmlformats.org/spreadsheetml/2006/main">
  <c r="AI32" i="9" l="1"/>
  <c r="AH32" i="9"/>
  <c r="W38" i="9" s="1"/>
  <c r="AD32" i="9"/>
  <c r="AC32" i="9"/>
  <c r="AB32" i="9"/>
  <c r="AA32" i="9"/>
  <c r="Z32" i="9"/>
  <c r="Y32" i="9"/>
  <c r="X32" i="9"/>
  <c r="W32" i="9"/>
  <c r="V32" i="9"/>
  <c r="U32" i="9"/>
  <c r="T32" i="9"/>
  <c r="S32" i="9"/>
  <c r="R32" i="9"/>
  <c r="Q32" i="9"/>
  <c r="P32" i="9"/>
  <c r="O32" i="9"/>
  <c r="N32" i="9"/>
  <c r="M32" i="9"/>
  <c r="L32" i="9"/>
  <c r="K32" i="9"/>
  <c r="J32" i="9"/>
  <c r="I32" i="9"/>
  <c r="H32" i="9"/>
  <c r="G32" i="9"/>
  <c r="F32" i="9"/>
  <c r="E32" i="9"/>
  <c r="AF31" i="9"/>
  <c r="AE31" i="9"/>
  <c r="AF30" i="9"/>
  <c r="AE30" i="9"/>
  <c r="AF29" i="9"/>
  <c r="AE29" i="9"/>
  <c r="AF28" i="9"/>
  <c r="AE28" i="9"/>
  <c r="AF27" i="9"/>
  <c r="AE27" i="9"/>
  <c r="AF26" i="9"/>
  <c r="AE26" i="9"/>
  <c r="AF25" i="9"/>
  <c r="AE25" i="9"/>
  <c r="AF24" i="9"/>
  <c r="AE24" i="9"/>
  <c r="AF23" i="9"/>
  <c r="AE23" i="9"/>
  <c r="AF22" i="9"/>
  <c r="AE22" i="9"/>
  <c r="AF21" i="9"/>
  <c r="AE21" i="9"/>
  <c r="AF20" i="9"/>
  <c r="AE20" i="9"/>
  <c r="AF19" i="9"/>
  <c r="AE19" i="9"/>
  <c r="AF18" i="9"/>
  <c r="AE18" i="9"/>
  <c r="AF17" i="9"/>
  <c r="AE17" i="9"/>
  <c r="AF16" i="9"/>
  <c r="AE16" i="9"/>
  <c r="AF15" i="9"/>
  <c r="AE15" i="9"/>
  <c r="AF14" i="9"/>
  <c r="AE14" i="9"/>
  <c r="AF13" i="9"/>
  <c r="AE13" i="9"/>
  <c r="AF12" i="9"/>
  <c r="AE12" i="9"/>
  <c r="AF11" i="9"/>
  <c r="AE11" i="9"/>
  <c r="AF10" i="9"/>
  <c r="AE10" i="9"/>
  <c r="AF9" i="9"/>
  <c r="AE9" i="9"/>
  <c r="AF8" i="9"/>
  <c r="AE8" i="9"/>
  <c r="AF7" i="9"/>
  <c r="AF32" i="9" s="1"/>
  <c r="AA38" i="9" s="1"/>
  <c r="AE7" i="9"/>
  <c r="AE32" i="9" s="1"/>
  <c r="Y38" i="9" s="1"/>
  <c r="AE38" i="9" l="1"/>
  <c r="AC38" i="9"/>
  <c r="H32" i="11"/>
  <c r="G32" i="11"/>
  <c r="F32" i="11"/>
  <c r="E32" i="11"/>
  <c r="C32" i="11"/>
  <c r="B32" i="11"/>
  <c r="H30" i="11"/>
  <c r="G30" i="11"/>
  <c r="G34" i="11" s="1"/>
  <c r="F30" i="11"/>
  <c r="E30" i="11"/>
  <c r="E34" i="11" s="1"/>
  <c r="C30" i="11"/>
  <c r="B30" i="11"/>
  <c r="D32" i="11" l="1"/>
  <c r="D30" i="11"/>
  <c r="C34" i="11" s="1"/>
</calcChain>
</file>

<file path=xl/sharedStrings.xml><?xml version="1.0" encoding="utf-8"?>
<sst xmlns="http://schemas.openxmlformats.org/spreadsheetml/2006/main" count="329" uniqueCount="239">
  <si>
    <t>法人名</t>
  </si>
  <si>
    <t>事業所名</t>
  </si>
  <si>
    <t>定員数</t>
  </si>
  <si>
    <t>年額売上高</t>
  </si>
  <si>
    <t>延人数</t>
  </si>
  <si>
    <t>□地域活動支援センター</t>
  </si>
  <si>
    <t>□生活介護事業所　　</t>
  </si>
  <si>
    <t>作成協力：特定非営利活動法人アントレプレナーシップ開発センター</t>
    <rPh sb="25" eb="27">
      <t>カイハツ</t>
    </rPh>
    <phoneticPr fontId="1"/>
  </si>
  <si>
    <t xml:space="preserve"> 京都府知事　様</t>
    <rPh sb="1" eb="4">
      <t>キョウトフ</t>
    </rPh>
    <rPh sb="4" eb="6">
      <t>チジ</t>
    </rPh>
    <rPh sb="7" eb="8">
      <t>サマ</t>
    </rPh>
    <phoneticPr fontId="4"/>
  </si>
  <si>
    <t>提出日</t>
    <rPh sb="0" eb="3">
      <t>テイシュツビ</t>
    </rPh>
    <phoneticPr fontId="4"/>
  </si>
  <si>
    <t>住所</t>
    <rPh sb="0" eb="2">
      <t>ジュウショ</t>
    </rPh>
    <phoneticPr fontId="4"/>
  </si>
  <si>
    <t>（所在地）</t>
    <rPh sb="1" eb="4">
      <t>ショザイチ</t>
    </rPh>
    <phoneticPr fontId="4"/>
  </si>
  <si>
    <t>氏名</t>
    <rPh sb="0" eb="2">
      <t>シメイ</t>
    </rPh>
    <phoneticPr fontId="4"/>
  </si>
  <si>
    <t>様　式　２</t>
    <rPh sb="0" eb="1">
      <t>サマ</t>
    </rPh>
    <rPh sb="2" eb="3">
      <t>シキ</t>
    </rPh>
    <phoneticPr fontId="1"/>
  </si>
  <si>
    <t>現員数</t>
  </si>
  <si>
    <t>※　水色のセルは計算式が入っているので入力不要。</t>
    <rPh sb="2" eb="4">
      <t>ミズイロ</t>
    </rPh>
    <rPh sb="8" eb="11">
      <t>ケイサンシキ</t>
    </rPh>
    <rPh sb="12" eb="13">
      <t>ハイ</t>
    </rPh>
    <rPh sb="19" eb="21">
      <t>ニュウリョク</t>
    </rPh>
    <rPh sb="21" eb="23">
      <t>フヨウ</t>
    </rPh>
    <phoneticPr fontId="1"/>
  </si>
  <si>
    <t>担当者名</t>
    <rPh sb="0" eb="3">
      <t>タントウシャ</t>
    </rPh>
    <rPh sb="3" eb="4">
      <t>メイ</t>
    </rPh>
    <phoneticPr fontId="5"/>
  </si>
  <si>
    <t>担当者連絡先</t>
    <rPh sb="0" eb="3">
      <t>タントウシャ</t>
    </rPh>
    <rPh sb="3" eb="6">
      <t>レンラクサキ</t>
    </rPh>
    <phoneticPr fontId="5"/>
  </si>
  <si>
    <t>事業所名</t>
    <rPh sb="0" eb="3">
      <t>ジギョウショ</t>
    </rPh>
    <rPh sb="3" eb="4">
      <t>メイ</t>
    </rPh>
    <phoneticPr fontId="5"/>
  </si>
  <si>
    <t>電話：</t>
    <rPh sb="0" eb="2">
      <t>デンワ</t>
    </rPh>
    <phoneticPr fontId="5"/>
  </si>
  <si>
    <t>e-mail：</t>
    <phoneticPr fontId="5"/>
  </si>
  <si>
    <t>利用者</t>
    <rPh sb="0" eb="3">
      <t>リヨウシャ</t>
    </rPh>
    <phoneticPr fontId="1"/>
  </si>
  <si>
    <t>工賃形態</t>
    <rPh sb="0" eb="2">
      <t>コウチン</t>
    </rPh>
    <rPh sb="2" eb="4">
      <t>ケイタイ</t>
    </rPh>
    <phoneticPr fontId="1"/>
  </si>
  <si>
    <t>4月</t>
    <rPh sb="1" eb="2">
      <t>ツキ</t>
    </rPh>
    <phoneticPr fontId="1"/>
  </si>
  <si>
    <t>5月</t>
    <rPh sb="1" eb="2">
      <t>ツキ</t>
    </rPh>
    <phoneticPr fontId="1"/>
  </si>
  <si>
    <t>6月</t>
    <rPh sb="1" eb="2">
      <t>ツキ</t>
    </rPh>
    <phoneticPr fontId="1"/>
  </si>
  <si>
    <t>7月</t>
    <rPh sb="1" eb="2">
      <t>ツキ</t>
    </rPh>
    <phoneticPr fontId="1"/>
  </si>
  <si>
    <t>８月</t>
    <rPh sb="1" eb="2">
      <t>ツキ</t>
    </rPh>
    <phoneticPr fontId="1"/>
  </si>
  <si>
    <t>9月</t>
    <rPh sb="1" eb="2">
      <t>ツキ</t>
    </rPh>
    <phoneticPr fontId="1"/>
  </si>
  <si>
    <t>１０月</t>
    <rPh sb="2" eb="3">
      <t>ツキ</t>
    </rPh>
    <phoneticPr fontId="1"/>
  </si>
  <si>
    <t>１１月</t>
    <rPh sb="2" eb="3">
      <t>ツキ</t>
    </rPh>
    <phoneticPr fontId="1"/>
  </si>
  <si>
    <t>１２月</t>
    <rPh sb="2" eb="3">
      <t>ツキ</t>
    </rPh>
    <phoneticPr fontId="1"/>
  </si>
  <si>
    <t>1月</t>
    <rPh sb="1" eb="2">
      <t>ツキ</t>
    </rPh>
    <phoneticPr fontId="1"/>
  </si>
  <si>
    <t>2月</t>
    <rPh sb="1" eb="2">
      <t>ツキ</t>
    </rPh>
    <phoneticPr fontId="1"/>
  </si>
  <si>
    <t>3月</t>
    <rPh sb="1" eb="2">
      <t>ツキ</t>
    </rPh>
    <phoneticPr fontId="1"/>
  </si>
  <si>
    <t>合計</t>
    <rPh sb="0" eb="2">
      <t>ゴウケイ</t>
    </rPh>
    <phoneticPr fontId="1"/>
  </si>
  <si>
    <t>（参考）</t>
    <rPh sb="1" eb="3">
      <t>サンコウ</t>
    </rPh>
    <phoneticPr fontId="1"/>
  </si>
  <si>
    <t>就労時間</t>
    <rPh sb="0" eb="2">
      <t>シュウロウ</t>
    </rPh>
    <rPh sb="2" eb="4">
      <t>ジカン</t>
    </rPh>
    <phoneticPr fontId="1"/>
  </si>
  <si>
    <t>工賃月額</t>
    <rPh sb="0" eb="2">
      <t>コウチン</t>
    </rPh>
    <rPh sb="2" eb="3">
      <t>ゲツ</t>
    </rPh>
    <rPh sb="3" eb="4">
      <t>ガク</t>
    </rPh>
    <phoneticPr fontId="1"/>
  </si>
  <si>
    <t>総支給日数</t>
    <rPh sb="0" eb="1">
      <t>ソウ</t>
    </rPh>
    <rPh sb="1" eb="3">
      <t>シキュウ</t>
    </rPh>
    <rPh sb="3" eb="4">
      <t>ニチ</t>
    </rPh>
    <rPh sb="4" eb="5">
      <t>スウ</t>
    </rPh>
    <phoneticPr fontId="1"/>
  </si>
  <si>
    <t>※「工賃形態」には、支給形態（月給、日給、時給）を記入してください。</t>
    <rPh sb="2" eb="4">
      <t>コウチン</t>
    </rPh>
    <rPh sb="4" eb="6">
      <t>ケイタイ</t>
    </rPh>
    <rPh sb="10" eb="12">
      <t>シキュウ</t>
    </rPh>
    <rPh sb="12" eb="14">
      <t>ケイタイ</t>
    </rPh>
    <rPh sb="15" eb="17">
      <t>ゲッキュウ</t>
    </rPh>
    <rPh sb="18" eb="19">
      <t>ニチ</t>
    </rPh>
    <rPh sb="19" eb="20">
      <t>キュウ</t>
    </rPh>
    <rPh sb="21" eb="23">
      <t>ジキュウ</t>
    </rPh>
    <rPh sb="25" eb="27">
      <t>キニュウ</t>
    </rPh>
    <phoneticPr fontId="1"/>
  </si>
  <si>
    <t>※「就労時間」には、当該月の実労働時間（工賃支給算定時間）を記入してください。</t>
    <rPh sb="2" eb="4">
      <t>シュウロウ</t>
    </rPh>
    <rPh sb="4" eb="6">
      <t>ジカン</t>
    </rPh>
    <rPh sb="10" eb="12">
      <t>トウガイ</t>
    </rPh>
    <rPh sb="12" eb="13">
      <t>ツキ</t>
    </rPh>
    <rPh sb="14" eb="15">
      <t>ジツ</t>
    </rPh>
    <rPh sb="15" eb="17">
      <t>ロウドウ</t>
    </rPh>
    <rPh sb="17" eb="19">
      <t>ジカン</t>
    </rPh>
    <rPh sb="20" eb="22">
      <t>コウチン</t>
    </rPh>
    <rPh sb="22" eb="24">
      <t>シキュウ</t>
    </rPh>
    <rPh sb="24" eb="26">
      <t>サンテイ</t>
    </rPh>
    <rPh sb="26" eb="28">
      <t>ジカン</t>
    </rPh>
    <rPh sb="30" eb="32">
      <t>キニュウ</t>
    </rPh>
    <phoneticPr fontId="1"/>
  </si>
  <si>
    <t>平均工賃</t>
    <rPh sb="0" eb="2">
      <t>ヘイキン</t>
    </rPh>
    <rPh sb="2" eb="4">
      <t>コウチン</t>
    </rPh>
    <phoneticPr fontId="1"/>
  </si>
  <si>
    <t>　（例）1日4時間の就労時間で、月２０日働いた場合は、４時間×２０日＝８０時間となります。</t>
    <rPh sb="2" eb="3">
      <t>レイ</t>
    </rPh>
    <rPh sb="5" eb="6">
      <t>ニチ</t>
    </rPh>
    <rPh sb="7" eb="9">
      <t>ジカン</t>
    </rPh>
    <rPh sb="10" eb="12">
      <t>シュウロウ</t>
    </rPh>
    <rPh sb="12" eb="14">
      <t>ジカン</t>
    </rPh>
    <rPh sb="16" eb="17">
      <t>ツキ</t>
    </rPh>
    <rPh sb="19" eb="20">
      <t>ニチ</t>
    </rPh>
    <rPh sb="20" eb="21">
      <t>ハタラ</t>
    </rPh>
    <rPh sb="23" eb="25">
      <t>バアイ</t>
    </rPh>
    <rPh sb="28" eb="30">
      <t>ジカン</t>
    </rPh>
    <rPh sb="33" eb="34">
      <t>ニチ</t>
    </rPh>
    <rPh sb="37" eb="39">
      <t>ジカン</t>
    </rPh>
    <phoneticPr fontId="1"/>
  </si>
  <si>
    <t>工賃総額</t>
    <rPh sb="0" eb="2">
      <t>コウチン</t>
    </rPh>
    <rPh sb="2" eb="3">
      <t>ソウ</t>
    </rPh>
    <rPh sb="3" eb="4">
      <t>ガク</t>
    </rPh>
    <phoneticPr fontId="1"/>
  </si>
  <si>
    <t>※月途中において利用開始又は終了した者の当該月の工賃は、工賃実績から除外することができます。</t>
    <rPh sb="1" eb="2">
      <t>ツキ</t>
    </rPh>
    <rPh sb="2" eb="4">
      <t>トチュウ</t>
    </rPh>
    <rPh sb="8" eb="10">
      <t>リヨウ</t>
    </rPh>
    <rPh sb="10" eb="12">
      <t>カイシ</t>
    </rPh>
    <rPh sb="12" eb="13">
      <t>マタ</t>
    </rPh>
    <rPh sb="14" eb="16">
      <t>シュウリョウ</t>
    </rPh>
    <rPh sb="18" eb="19">
      <t>シャ</t>
    </rPh>
    <rPh sb="20" eb="22">
      <t>トウガイ</t>
    </rPh>
    <rPh sb="22" eb="23">
      <t>ツキ</t>
    </rPh>
    <rPh sb="24" eb="26">
      <t>コウチン</t>
    </rPh>
    <rPh sb="28" eb="30">
      <t>コウチン</t>
    </rPh>
    <rPh sb="30" eb="32">
      <t>ジッセキ</t>
    </rPh>
    <rPh sb="34" eb="36">
      <t>ジョガイ</t>
    </rPh>
    <phoneticPr fontId="1"/>
  </si>
  <si>
    <t>合計①</t>
    <rPh sb="0" eb="2">
      <t>ゴウケイ</t>
    </rPh>
    <phoneticPr fontId="1"/>
  </si>
  <si>
    <t>合計②</t>
    <rPh sb="0" eb="2">
      <t>ゴウケイ</t>
    </rPh>
    <phoneticPr fontId="1"/>
  </si>
  <si>
    <t>【参考様式①】</t>
    <rPh sb="1" eb="3">
      <t>サンコウ</t>
    </rPh>
    <rPh sb="3" eb="5">
      <t>ヨウシキ</t>
    </rPh>
    <phoneticPr fontId="1"/>
  </si>
  <si>
    <t>総支給月数</t>
    <rPh sb="0" eb="1">
      <t>ソウ</t>
    </rPh>
    <rPh sb="1" eb="3">
      <t>シキュウ</t>
    </rPh>
    <rPh sb="3" eb="5">
      <t>ゲッスウ</t>
    </rPh>
    <phoneticPr fontId="1"/>
  </si>
  <si>
    <t>合計③</t>
    <rPh sb="0" eb="2">
      <t>ゴウケイ</t>
    </rPh>
    <phoneticPr fontId="1"/>
  </si>
  <si>
    <t>平均工賃月額</t>
    <rPh sb="0" eb="2">
      <t>ヘイキン</t>
    </rPh>
    <rPh sb="2" eb="4">
      <t>コウチン</t>
    </rPh>
    <rPh sb="4" eb="6">
      <t>ゲツガク</t>
    </rPh>
    <phoneticPr fontId="1"/>
  </si>
  <si>
    <t>平均工賃時間額</t>
    <rPh sb="0" eb="2">
      <t>ヘイキン</t>
    </rPh>
    <rPh sb="2" eb="4">
      <t>コウチン</t>
    </rPh>
    <rPh sb="4" eb="7">
      <t>ジカンガク</t>
    </rPh>
    <phoneticPr fontId="1"/>
  </si>
  <si>
    <t>工賃</t>
    <rPh sb="0" eb="2">
      <t>コウチン</t>
    </rPh>
    <phoneticPr fontId="1"/>
  </si>
  <si>
    <t>※水色のセルには計算式が入っています。（入力不要です）</t>
    <rPh sb="1" eb="3">
      <t>ミズイロ</t>
    </rPh>
    <rPh sb="8" eb="10">
      <t>ケイサン</t>
    </rPh>
    <rPh sb="10" eb="11">
      <t>シキ</t>
    </rPh>
    <rPh sb="12" eb="13">
      <t>ハイ</t>
    </rPh>
    <rPh sb="20" eb="22">
      <t>ニュウリョク</t>
    </rPh>
    <rPh sb="22" eb="24">
      <t>フヨウ</t>
    </rPh>
    <phoneticPr fontId="1"/>
  </si>
  <si>
    <t>責任者名：　　　　　　　</t>
    <rPh sb="0" eb="3">
      <t>セキニンシャ</t>
    </rPh>
    <rPh sb="3" eb="4">
      <t>メイ</t>
    </rPh>
    <phoneticPr fontId="1"/>
  </si>
  <si>
    <t>担当者名</t>
  </si>
  <si>
    <t>資料提供と作成協力：特定非営利活動法人アントレプレナーシップ開発センター</t>
    <rPh sb="30" eb="32">
      <t>カイハツ</t>
    </rPh>
    <phoneticPr fontId="1"/>
  </si>
  <si>
    <t>支給
月数</t>
    <rPh sb="0" eb="2">
      <t>シキュウ</t>
    </rPh>
    <rPh sb="3" eb="5">
      <t>ゲッスウ</t>
    </rPh>
    <phoneticPr fontId="1"/>
  </si>
  <si>
    <t>（法人名称及び法人代表者名）</t>
    <rPh sb="1" eb="3">
      <t>ホウジン</t>
    </rPh>
    <rPh sb="3" eb="5">
      <t>メイショウ</t>
    </rPh>
    <rPh sb="5" eb="6">
      <t>オヨ</t>
    </rPh>
    <rPh sb="7" eb="9">
      <t>ホウジン</t>
    </rPh>
    <rPh sb="9" eb="12">
      <t>ダイヒョウシャ</t>
    </rPh>
    <rPh sb="12" eb="13">
      <t>メイ</t>
    </rPh>
    <phoneticPr fontId="4"/>
  </si>
  <si>
    <t>　工賃向上計画実施状況（平成30年度）について、別紙のとおり提出します。</t>
    <rPh sb="1" eb="3">
      <t>コウチン</t>
    </rPh>
    <rPh sb="3" eb="7">
      <t>コウジョウケイカク</t>
    </rPh>
    <rPh sb="7" eb="9">
      <t>ジッシ</t>
    </rPh>
    <rPh sb="9" eb="11">
      <t>ジョウキョウ</t>
    </rPh>
    <rPh sb="12" eb="14">
      <t>ヘイセイ</t>
    </rPh>
    <rPh sb="16" eb="18">
      <t>ネンド</t>
    </rPh>
    <rPh sb="24" eb="26">
      <t>ベッシ</t>
    </rPh>
    <rPh sb="30" eb="32">
      <t>テイシュツ</t>
    </rPh>
    <phoneticPr fontId="4"/>
  </si>
  <si>
    <t>工賃向上計画実施状況（平成30年度）</t>
    <rPh sb="0" eb="2">
      <t>コウチン</t>
    </rPh>
    <rPh sb="2" eb="4">
      <t>コウジョウ</t>
    </rPh>
    <rPh sb="4" eb="6">
      <t>ケイカク</t>
    </rPh>
    <rPh sb="6" eb="8">
      <t>ジッシ</t>
    </rPh>
    <rPh sb="8" eb="10">
      <t>ジョウキョウ</t>
    </rPh>
    <rPh sb="11" eb="13">
      <t>ヘイセイ</t>
    </rPh>
    <rPh sb="15" eb="17">
      <t>ネンド</t>
    </rPh>
    <phoneticPr fontId="1"/>
  </si>
  <si>
    <t>令和元年度の取組</t>
    <rPh sb="0" eb="1">
      <t>レイ</t>
    </rPh>
    <rPh sb="1" eb="2">
      <t>カズ</t>
    </rPh>
    <rPh sb="2" eb="4">
      <t>ガンネン</t>
    </rPh>
    <rPh sb="3" eb="5">
      <t>ネンド</t>
    </rPh>
    <rPh sb="6" eb="8">
      <t>トリクミ</t>
    </rPh>
    <phoneticPr fontId="1"/>
  </si>
  <si>
    <t>主な生産活動の種別</t>
    <rPh sb="0" eb="1">
      <t>オモ</t>
    </rPh>
    <rPh sb="2" eb="4">
      <t>セイサン</t>
    </rPh>
    <rPh sb="4" eb="6">
      <t>カツドウ</t>
    </rPh>
    <rPh sb="7" eb="9">
      <t>シュベツ</t>
    </rPh>
    <phoneticPr fontId="1"/>
  </si>
  <si>
    <t>主な生産活動の内容</t>
    <rPh sb="0" eb="1">
      <t>オモ</t>
    </rPh>
    <rPh sb="2" eb="4">
      <t>セイサン</t>
    </rPh>
    <rPh sb="4" eb="6">
      <t>カツドウ</t>
    </rPh>
    <rPh sb="7" eb="9">
      <t>ナイヨウ</t>
    </rPh>
    <phoneticPr fontId="1"/>
  </si>
  <si>
    <t>２．工賃目標および工賃実績</t>
    <rPh sb="2" eb="4">
      <t>コウチン</t>
    </rPh>
    <rPh sb="4" eb="6">
      <t>モクヒョウ</t>
    </rPh>
    <rPh sb="9" eb="11">
      <t>コウチン</t>
    </rPh>
    <rPh sb="11" eb="13">
      <t>ジッセキ</t>
    </rPh>
    <phoneticPr fontId="1"/>
  </si>
  <si>
    <t>第３期
工賃向上計画期間</t>
    <rPh sb="0" eb="1">
      <t>ダイ</t>
    </rPh>
    <rPh sb="2" eb="3">
      <t>キ</t>
    </rPh>
    <rPh sb="4" eb="6">
      <t>コウチン</t>
    </rPh>
    <rPh sb="6" eb="8">
      <t>コウジョウ</t>
    </rPh>
    <rPh sb="8" eb="10">
      <t>ケイカク</t>
    </rPh>
    <rPh sb="10" eb="12">
      <t>キカン</t>
    </rPh>
    <phoneticPr fontId="34"/>
  </si>
  <si>
    <t>平成29年度</t>
    <rPh sb="0" eb="2">
      <t>ヘイセイ</t>
    </rPh>
    <rPh sb="4" eb="6">
      <t>ネンド</t>
    </rPh>
    <phoneticPr fontId="34"/>
  </si>
  <si>
    <t>平成30年度</t>
    <phoneticPr fontId="1"/>
  </si>
  <si>
    <t>令和元年度</t>
    <rPh sb="0" eb="2">
      <t>レイワ</t>
    </rPh>
    <rPh sb="2" eb="3">
      <t>ガン</t>
    </rPh>
    <phoneticPr fontId="1"/>
  </si>
  <si>
    <t>令和２年度</t>
    <rPh sb="0" eb="2">
      <t>レイワ</t>
    </rPh>
    <phoneticPr fontId="1"/>
  </si>
  <si>
    <t>平成30年度～令和2年度</t>
    <phoneticPr fontId="34"/>
  </si>
  <si>
    <t>実績</t>
    <rPh sb="0" eb="2">
      <t>ジッセキ</t>
    </rPh>
    <phoneticPr fontId="34"/>
  </si>
  <si>
    <t>目標</t>
    <rPh sb="0" eb="2">
      <t>モクヒョウ</t>
    </rPh>
    <phoneticPr fontId="34"/>
  </si>
  <si>
    <t>工賃支払総額</t>
    <phoneticPr fontId="1"/>
  </si>
  <si>
    <t>平均工賃月額
(目標工賃)</t>
    <phoneticPr fontId="1"/>
  </si>
  <si>
    <t>延時間数</t>
    <phoneticPr fontId="1"/>
  </si>
  <si>
    <t>平均工賃時間額
(目標工賃)</t>
    <rPh sb="4" eb="7">
      <t>ジカンガク</t>
    </rPh>
    <rPh sb="9" eb="11">
      <t>モクヒョウ</t>
    </rPh>
    <rPh sb="11" eb="13">
      <t>コウチン</t>
    </rPh>
    <phoneticPr fontId="34"/>
  </si>
  <si>
    <t>工賃向上計画策定時からの
変更の有無</t>
    <rPh sb="0" eb="2">
      <t>コウチン</t>
    </rPh>
    <rPh sb="2" eb="4">
      <t>コウジョウ</t>
    </rPh>
    <rPh sb="4" eb="6">
      <t>ケイカク</t>
    </rPh>
    <rPh sb="6" eb="8">
      <t>サクテイ</t>
    </rPh>
    <rPh sb="8" eb="9">
      <t>トキ</t>
    </rPh>
    <rPh sb="13" eb="15">
      <t>ヘンコウ</t>
    </rPh>
    <rPh sb="16" eb="18">
      <t>ウム</t>
    </rPh>
    <phoneticPr fontId="1"/>
  </si>
  <si>
    <t>無</t>
  </si>
  <si>
    <t>達成比率</t>
    <phoneticPr fontId="1"/>
  </si>
  <si>
    <t>様　式　３</t>
    <rPh sb="0" eb="1">
      <t>サマ</t>
    </rPh>
    <rPh sb="2" eb="3">
      <t>シキ</t>
    </rPh>
    <phoneticPr fontId="1"/>
  </si>
  <si>
    <t>平成30年度課題解決のための具体的行動（実績）</t>
    <rPh sb="6" eb="8">
      <t>カダイ</t>
    </rPh>
    <rPh sb="8" eb="10">
      <t>カイケツ</t>
    </rPh>
    <rPh sb="14" eb="17">
      <t>グタイテキ</t>
    </rPh>
    <rPh sb="17" eb="19">
      <t>コウドウ</t>
    </rPh>
    <rPh sb="20" eb="22">
      <t>ジッセキ</t>
    </rPh>
    <phoneticPr fontId="1"/>
  </si>
  <si>
    <t>平成30年度取り組む課題と課題解決のための具体的活動（工賃向上計画策定時）</t>
    <rPh sb="6" eb="7">
      <t>ト</t>
    </rPh>
    <rPh sb="8" eb="9">
      <t>ク</t>
    </rPh>
    <rPh sb="10" eb="12">
      <t>カダイ</t>
    </rPh>
    <rPh sb="13" eb="15">
      <t>カダイ</t>
    </rPh>
    <rPh sb="15" eb="17">
      <t>カイケツ</t>
    </rPh>
    <rPh sb="21" eb="24">
      <t>グタイテキ</t>
    </rPh>
    <rPh sb="24" eb="26">
      <t>カツドウ</t>
    </rPh>
    <rPh sb="27" eb="29">
      <t>コウチン</t>
    </rPh>
    <rPh sb="29" eb="31">
      <t>コウジョウ</t>
    </rPh>
    <rPh sb="31" eb="33">
      <t>ケイカク</t>
    </rPh>
    <rPh sb="33" eb="35">
      <t>サクテイ</t>
    </rPh>
    <rPh sb="35" eb="36">
      <t>トキ</t>
    </rPh>
    <phoneticPr fontId="1"/>
  </si>
  <si>
    <t>平成30年度
達成度</t>
    <rPh sb="0" eb="2">
      <t>ヘイセイ</t>
    </rPh>
    <rPh sb="4" eb="6">
      <t>ネンド</t>
    </rPh>
    <rPh sb="7" eb="9">
      <t>タッセイ</t>
    </rPh>
    <rPh sb="9" eb="10">
      <t>ド</t>
    </rPh>
    <phoneticPr fontId="1"/>
  </si>
  <si>
    <t>３．平成30年度ふりかえりシート</t>
    <rPh sb="2" eb="4">
      <t>ヘイセイ</t>
    </rPh>
    <rPh sb="6" eb="8">
      <t>ネンド</t>
    </rPh>
    <phoneticPr fontId="1"/>
  </si>
  <si>
    <t>1 職員体制の整備</t>
    <phoneticPr fontId="1"/>
  </si>
  <si>
    <t>①事業整理（無駄な業務の撤廃等）</t>
    <phoneticPr fontId="1"/>
  </si>
  <si>
    <t>・H30年4月に、全職員が、自分の仕事の棚卸しを行い、業務整理について話し合った。その結果、職員会議を週１回から隔週１回とし、メール等での情報共有を強化することとした。また、これまで手書きしていた業務日誌をパソコン入力することとし事務の簡素化を図った。</t>
    <rPh sb="4" eb="5">
      <t>ネン</t>
    </rPh>
    <rPh sb="6" eb="7">
      <t>ガツ</t>
    </rPh>
    <rPh sb="9" eb="12">
      <t>ゼンショクイン</t>
    </rPh>
    <rPh sb="14" eb="16">
      <t>ジブン</t>
    </rPh>
    <rPh sb="17" eb="19">
      <t>シゴト</t>
    </rPh>
    <rPh sb="20" eb="22">
      <t>タナオロ</t>
    </rPh>
    <rPh sb="24" eb="25">
      <t>オコナ</t>
    </rPh>
    <rPh sb="27" eb="29">
      <t>ギョウム</t>
    </rPh>
    <rPh sb="29" eb="31">
      <t>セイリ</t>
    </rPh>
    <rPh sb="35" eb="36">
      <t>ハナ</t>
    </rPh>
    <rPh sb="37" eb="38">
      <t>ア</t>
    </rPh>
    <rPh sb="43" eb="45">
      <t>ケッカ</t>
    </rPh>
    <rPh sb="46" eb="48">
      <t>ショクイン</t>
    </rPh>
    <rPh sb="48" eb="50">
      <t>カイギ</t>
    </rPh>
    <rPh sb="51" eb="52">
      <t>シュウ</t>
    </rPh>
    <rPh sb="53" eb="54">
      <t>カイ</t>
    </rPh>
    <rPh sb="56" eb="58">
      <t>カクシュウ</t>
    </rPh>
    <rPh sb="59" eb="60">
      <t>カイ</t>
    </rPh>
    <rPh sb="66" eb="67">
      <t>トウ</t>
    </rPh>
    <rPh sb="69" eb="71">
      <t>ジョウホウ</t>
    </rPh>
    <rPh sb="71" eb="73">
      <t>キョウユウ</t>
    </rPh>
    <rPh sb="91" eb="93">
      <t>テガ</t>
    </rPh>
    <rPh sb="98" eb="100">
      <t>ギョウム</t>
    </rPh>
    <rPh sb="100" eb="102">
      <t>ニッシ</t>
    </rPh>
    <rPh sb="107" eb="109">
      <t>ニュウリョク</t>
    </rPh>
    <rPh sb="115" eb="117">
      <t>ジム</t>
    </rPh>
    <rPh sb="118" eb="121">
      <t>カンソカ</t>
    </rPh>
    <rPh sb="122" eb="123">
      <t>ハカ</t>
    </rPh>
    <phoneticPr fontId="1"/>
  </si>
  <si>
    <t>○</t>
    <phoneticPr fontId="1"/>
  </si>
  <si>
    <t>継続的に実施</t>
    <rPh sb="0" eb="3">
      <t>ケイゾクテキ</t>
    </rPh>
    <rPh sb="4" eb="6">
      <t>ジッシ</t>
    </rPh>
    <phoneticPr fontId="1"/>
  </si>
  <si>
    <t>②役割分担と責任の明確化(福祉と生産活動支援の担当を区別し、営業担当を設置する）</t>
    <phoneticPr fontId="1"/>
  </si>
  <si>
    <t>・H30年5月に、職員の役割分担を見直し、工賃向上計画の推進体制をつくるなかで、新たに営業担当者、広報担当者を設置した。しかし、生産活動のキーパーソンとなる職員が退職をしたため、日常業務が滞り全職員でカバーせざるを得ない状況があった。</t>
    <rPh sb="4" eb="5">
      <t>ネン</t>
    </rPh>
    <rPh sb="6" eb="7">
      <t>ガツ</t>
    </rPh>
    <rPh sb="9" eb="11">
      <t>ショクイン</t>
    </rPh>
    <rPh sb="12" eb="14">
      <t>ヤクワリ</t>
    </rPh>
    <rPh sb="14" eb="16">
      <t>ブンタン</t>
    </rPh>
    <rPh sb="17" eb="19">
      <t>ミナオ</t>
    </rPh>
    <rPh sb="21" eb="23">
      <t>コウチン</t>
    </rPh>
    <rPh sb="23" eb="27">
      <t>コウジョウケイカク</t>
    </rPh>
    <rPh sb="28" eb="30">
      <t>スイシン</t>
    </rPh>
    <rPh sb="30" eb="32">
      <t>タイセイ</t>
    </rPh>
    <rPh sb="40" eb="41">
      <t>アラ</t>
    </rPh>
    <rPh sb="43" eb="45">
      <t>エイギョウ</t>
    </rPh>
    <rPh sb="45" eb="48">
      <t>タントウシャ</t>
    </rPh>
    <rPh sb="49" eb="51">
      <t>コウホウ</t>
    </rPh>
    <rPh sb="51" eb="54">
      <t>タントウシャ</t>
    </rPh>
    <rPh sb="55" eb="57">
      <t>セッチ</t>
    </rPh>
    <rPh sb="64" eb="66">
      <t>セイサン</t>
    </rPh>
    <rPh sb="66" eb="68">
      <t>カツドウ</t>
    </rPh>
    <rPh sb="78" eb="80">
      <t>ショクイン</t>
    </rPh>
    <rPh sb="81" eb="83">
      <t>タイショク</t>
    </rPh>
    <rPh sb="89" eb="91">
      <t>ニチジョウ</t>
    </rPh>
    <rPh sb="91" eb="93">
      <t>ギョウム</t>
    </rPh>
    <rPh sb="94" eb="95">
      <t>トドコオ</t>
    </rPh>
    <rPh sb="96" eb="99">
      <t>ゼンショクイン</t>
    </rPh>
    <rPh sb="107" eb="108">
      <t>エ</t>
    </rPh>
    <rPh sb="110" eb="112">
      <t>ジョウキョウ</t>
    </rPh>
    <phoneticPr fontId="1"/>
  </si>
  <si>
    <t>△</t>
    <phoneticPr fontId="1"/>
  </si>
  <si>
    <t>継続的に実施。
生産活動に精通した職員を複数育成する。</t>
    <rPh sb="0" eb="3">
      <t>ケイゾクテキ</t>
    </rPh>
    <rPh sb="4" eb="6">
      <t>ジッシ</t>
    </rPh>
    <rPh sb="8" eb="10">
      <t>セイサン</t>
    </rPh>
    <rPh sb="10" eb="12">
      <t>カツドウ</t>
    </rPh>
    <rPh sb="13" eb="15">
      <t>セイツウ</t>
    </rPh>
    <rPh sb="17" eb="19">
      <t>ショクイン</t>
    </rPh>
    <rPh sb="20" eb="22">
      <t>フクスウ</t>
    </rPh>
    <rPh sb="22" eb="24">
      <t>イクセイ</t>
    </rPh>
    <phoneticPr fontId="1"/>
  </si>
  <si>
    <t>③目標設定と達成確認体制の整備</t>
    <phoneticPr fontId="1"/>
  </si>
  <si>
    <t>・H30年5月に、職員会議及び利用者家族会において、工賃向上計画を説明、理解を得た。
・計画達成状況については、2ヶ月に１回職員会議において、担当者から報告を行った。</t>
    <rPh sb="4" eb="5">
      <t>ネン</t>
    </rPh>
    <rPh sb="6" eb="7">
      <t>ガツ</t>
    </rPh>
    <rPh sb="9" eb="11">
      <t>ショクイン</t>
    </rPh>
    <rPh sb="11" eb="13">
      <t>カイギ</t>
    </rPh>
    <rPh sb="13" eb="14">
      <t>オヨ</t>
    </rPh>
    <rPh sb="15" eb="18">
      <t>リヨウシャ</t>
    </rPh>
    <rPh sb="18" eb="20">
      <t>カゾク</t>
    </rPh>
    <rPh sb="20" eb="21">
      <t>カイ</t>
    </rPh>
    <rPh sb="26" eb="28">
      <t>コウチン</t>
    </rPh>
    <rPh sb="28" eb="32">
      <t>コウジョウケイカク</t>
    </rPh>
    <rPh sb="33" eb="35">
      <t>セツメイ</t>
    </rPh>
    <rPh sb="36" eb="38">
      <t>リカイ</t>
    </rPh>
    <rPh sb="39" eb="40">
      <t>エ</t>
    </rPh>
    <rPh sb="44" eb="46">
      <t>ケイカク</t>
    </rPh>
    <rPh sb="46" eb="48">
      <t>タッセイ</t>
    </rPh>
    <rPh sb="48" eb="50">
      <t>ジョウキョウ</t>
    </rPh>
    <rPh sb="58" eb="59">
      <t>ゲツ</t>
    </rPh>
    <rPh sb="61" eb="62">
      <t>カイ</t>
    </rPh>
    <rPh sb="62" eb="64">
      <t>ショクイン</t>
    </rPh>
    <rPh sb="64" eb="66">
      <t>カイギ</t>
    </rPh>
    <rPh sb="71" eb="74">
      <t>タントウシャ</t>
    </rPh>
    <rPh sb="76" eb="78">
      <t>ホウコク</t>
    </rPh>
    <rPh sb="79" eb="80">
      <t>オコナ</t>
    </rPh>
    <phoneticPr fontId="1"/>
  </si>
  <si>
    <t>2 業務整理</t>
    <phoneticPr fontId="1"/>
  </si>
  <si>
    <t>下請けと売れない自主製品製造の中止。クッキー業務の強化</t>
    <phoneticPr fontId="1"/>
  </si>
  <si>
    <t>・近年売上の減少していた自主製品（雑貨）の製造を中止。
・クッキーづくりに関われない利用者がいるので、下請けは継続。</t>
    <rPh sb="1" eb="3">
      <t>キンネン</t>
    </rPh>
    <rPh sb="3" eb="5">
      <t>ウリアゲ</t>
    </rPh>
    <rPh sb="6" eb="8">
      <t>ゲンショウ</t>
    </rPh>
    <rPh sb="12" eb="14">
      <t>ジシュ</t>
    </rPh>
    <rPh sb="14" eb="16">
      <t>セイヒン</t>
    </rPh>
    <rPh sb="17" eb="19">
      <t>ザッカ</t>
    </rPh>
    <rPh sb="21" eb="23">
      <t>セイゾウ</t>
    </rPh>
    <rPh sb="24" eb="26">
      <t>チュウシ</t>
    </rPh>
    <rPh sb="37" eb="38">
      <t>カカ</t>
    </rPh>
    <rPh sb="42" eb="45">
      <t>リヨウシャ</t>
    </rPh>
    <rPh sb="51" eb="53">
      <t>シタウ</t>
    </rPh>
    <rPh sb="55" eb="57">
      <t>ケイゾク</t>
    </rPh>
    <phoneticPr fontId="1"/>
  </si>
  <si>
    <t>継続的に実施。
清掃作業を法人内の別の事業所に移管することを検討する。
クッキー作りに関われる利用者を増やすため、作業工程の分化、見直しを行う。</t>
    <rPh sb="0" eb="3">
      <t>ケイゾクテキ</t>
    </rPh>
    <rPh sb="4" eb="6">
      <t>ジッシ</t>
    </rPh>
    <rPh sb="8" eb="10">
      <t>セイソウ</t>
    </rPh>
    <rPh sb="10" eb="12">
      <t>サギョウ</t>
    </rPh>
    <rPh sb="13" eb="15">
      <t>ホウジン</t>
    </rPh>
    <rPh sb="15" eb="16">
      <t>ナイ</t>
    </rPh>
    <rPh sb="17" eb="18">
      <t>ベツ</t>
    </rPh>
    <rPh sb="19" eb="22">
      <t>ジギョウショ</t>
    </rPh>
    <rPh sb="23" eb="25">
      <t>イカン</t>
    </rPh>
    <rPh sb="30" eb="32">
      <t>ケントウ</t>
    </rPh>
    <rPh sb="40" eb="41">
      <t>ヅク</t>
    </rPh>
    <rPh sb="43" eb="44">
      <t>カカ</t>
    </rPh>
    <rPh sb="47" eb="50">
      <t>リヨウシャ</t>
    </rPh>
    <rPh sb="51" eb="52">
      <t>フ</t>
    </rPh>
    <rPh sb="57" eb="59">
      <t>サギョウ</t>
    </rPh>
    <rPh sb="59" eb="61">
      <t>コウテイ</t>
    </rPh>
    <rPh sb="62" eb="64">
      <t>ブンカ</t>
    </rPh>
    <rPh sb="65" eb="67">
      <t>ミナオ</t>
    </rPh>
    <rPh sb="69" eb="70">
      <t>オコナ</t>
    </rPh>
    <phoneticPr fontId="1"/>
  </si>
  <si>
    <t>3 環境整備</t>
    <phoneticPr fontId="1"/>
  </si>
  <si>
    <t>①部屋の間仕切の一部撤去</t>
    <phoneticPr fontId="1"/>
  </si>
  <si>
    <t>・自主製品（雑貨）の一部製造中止に伴い、H29年8月に作業場の整理、間仕切一部撤去を行った。</t>
    <rPh sb="1" eb="3">
      <t>ジシュ</t>
    </rPh>
    <rPh sb="3" eb="5">
      <t>セイヒン</t>
    </rPh>
    <rPh sb="6" eb="8">
      <t>ザッカ</t>
    </rPh>
    <rPh sb="10" eb="12">
      <t>イチブ</t>
    </rPh>
    <rPh sb="12" eb="14">
      <t>セイゾウ</t>
    </rPh>
    <rPh sb="14" eb="16">
      <t>チュウシ</t>
    </rPh>
    <rPh sb="17" eb="18">
      <t>トモナ</t>
    </rPh>
    <rPh sb="23" eb="24">
      <t>ネン</t>
    </rPh>
    <rPh sb="25" eb="26">
      <t>ガツ</t>
    </rPh>
    <rPh sb="27" eb="29">
      <t>サギョウ</t>
    </rPh>
    <rPh sb="29" eb="30">
      <t>ジョウ</t>
    </rPh>
    <rPh sb="31" eb="33">
      <t>セイリ</t>
    </rPh>
    <rPh sb="34" eb="37">
      <t>マジキ</t>
    </rPh>
    <rPh sb="37" eb="39">
      <t>イチブ</t>
    </rPh>
    <rPh sb="39" eb="41">
      <t>テッキョ</t>
    </rPh>
    <rPh sb="42" eb="43">
      <t>オコナ</t>
    </rPh>
    <phoneticPr fontId="1"/>
  </si>
  <si>
    <t>部屋の間仕切りの全面撤去</t>
    <rPh sb="0" eb="2">
      <t>ヘヤ</t>
    </rPh>
    <rPh sb="3" eb="6">
      <t>マジキ</t>
    </rPh>
    <rPh sb="8" eb="10">
      <t>ゼンメン</t>
    </rPh>
    <rPh sb="10" eb="12">
      <t>テッキョ</t>
    </rPh>
    <phoneticPr fontId="1"/>
  </si>
  <si>
    <t>②３Sの担当の決定と研修実施</t>
    <phoneticPr fontId="1"/>
  </si>
  <si>
    <t>・環境整備担当職員を決めて３Ｓに取り組んだ。
・H30年7月から事務室の整理を行っている。
・H30年8月に売れない自主製品の在庫を一部処分、作業所レイアウトの見直し及び間仕切一部撤去を行った。</t>
    <rPh sb="1" eb="3">
      <t>カンキョウ</t>
    </rPh>
    <rPh sb="3" eb="5">
      <t>セイビ</t>
    </rPh>
    <rPh sb="5" eb="7">
      <t>タントウ</t>
    </rPh>
    <rPh sb="7" eb="9">
      <t>ショクイン</t>
    </rPh>
    <rPh sb="10" eb="11">
      <t>キ</t>
    </rPh>
    <rPh sb="16" eb="17">
      <t>ト</t>
    </rPh>
    <rPh sb="18" eb="19">
      <t>ク</t>
    </rPh>
    <rPh sb="27" eb="28">
      <t>ネン</t>
    </rPh>
    <rPh sb="29" eb="30">
      <t>ガツ</t>
    </rPh>
    <rPh sb="32" eb="35">
      <t>ジムシツ</t>
    </rPh>
    <rPh sb="36" eb="38">
      <t>セイリ</t>
    </rPh>
    <rPh sb="39" eb="40">
      <t>オコナ</t>
    </rPh>
    <rPh sb="50" eb="51">
      <t>ネン</t>
    </rPh>
    <rPh sb="52" eb="53">
      <t>ガツ</t>
    </rPh>
    <rPh sb="54" eb="55">
      <t>ウ</t>
    </rPh>
    <rPh sb="58" eb="60">
      <t>ジシュ</t>
    </rPh>
    <rPh sb="60" eb="62">
      <t>セイヒン</t>
    </rPh>
    <rPh sb="63" eb="65">
      <t>ザイコ</t>
    </rPh>
    <rPh sb="66" eb="68">
      <t>イチブ</t>
    </rPh>
    <rPh sb="68" eb="70">
      <t>ショブン</t>
    </rPh>
    <rPh sb="71" eb="73">
      <t>サギョウ</t>
    </rPh>
    <rPh sb="73" eb="74">
      <t>ショ</t>
    </rPh>
    <rPh sb="80" eb="82">
      <t>ミナオ</t>
    </rPh>
    <rPh sb="83" eb="84">
      <t>オヨ</t>
    </rPh>
    <rPh sb="85" eb="88">
      <t>マジキ</t>
    </rPh>
    <rPh sb="88" eb="90">
      <t>イチブ</t>
    </rPh>
    <rPh sb="90" eb="92">
      <t>テッキョ</t>
    </rPh>
    <rPh sb="93" eb="94">
      <t>オコナ</t>
    </rPh>
    <phoneticPr fontId="1"/>
  </si>
  <si>
    <t>継続的に実施。
業務整理とリンクして取り組んでいく。</t>
    <rPh sb="0" eb="2">
      <t>ケイゾク</t>
    </rPh>
    <rPh sb="2" eb="3">
      <t>テキ</t>
    </rPh>
    <rPh sb="4" eb="6">
      <t>ジッシ</t>
    </rPh>
    <rPh sb="8" eb="10">
      <t>ギョウム</t>
    </rPh>
    <rPh sb="10" eb="12">
      <t>セイリ</t>
    </rPh>
    <rPh sb="18" eb="19">
      <t>ト</t>
    </rPh>
    <rPh sb="20" eb="21">
      <t>ク</t>
    </rPh>
    <phoneticPr fontId="1"/>
  </si>
  <si>
    <t>③在庫一層処分と顧客ありきの生産活動へ</t>
    <phoneticPr fontId="1"/>
  </si>
  <si>
    <t>・自主製品の在庫を一部処分したが、自主製品製造を継続するかどうか方針が出ていないため、どうするか決まっていない。</t>
    <rPh sb="1" eb="3">
      <t>ジシュ</t>
    </rPh>
    <rPh sb="3" eb="5">
      <t>セイヒン</t>
    </rPh>
    <rPh sb="6" eb="8">
      <t>ザイコ</t>
    </rPh>
    <rPh sb="9" eb="11">
      <t>イチブ</t>
    </rPh>
    <rPh sb="11" eb="13">
      <t>ショブン</t>
    </rPh>
    <rPh sb="17" eb="19">
      <t>ジシュ</t>
    </rPh>
    <rPh sb="19" eb="21">
      <t>セイヒン</t>
    </rPh>
    <rPh sb="21" eb="23">
      <t>セイゾウ</t>
    </rPh>
    <rPh sb="24" eb="26">
      <t>ケイゾク</t>
    </rPh>
    <rPh sb="32" eb="34">
      <t>ホウシン</t>
    </rPh>
    <rPh sb="35" eb="36">
      <t>デ</t>
    </rPh>
    <rPh sb="48" eb="49">
      <t>キ</t>
    </rPh>
    <phoneticPr fontId="1"/>
  </si>
  <si>
    <t>4 既存業務強化</t>
    <phoneticPr fontId="1"/>
  </si>
  <si>
    <t>①クッキーの新メニュー開発（季節ごとに一つ）とラベルの一新</t>
    <phoneticPr fontId="1"/>
  </si>
  <si>
    <t>・「活動計画と進捗確認書」をもとに取り組み、5商品を新たに販売開始した。また、既存商品についても、ラベルを一新した。
・営業担当と連携した新規顧客獲得ができなかった。</t>
    <rPh sb="2" eb="4">
      <t>カツドウ</t>
    </rPh>
    <rPh sb="4" eb="6">
      <t>ケイカク</t>
    </rPh>
    <rPh sb="7" eb="9">
      <t>シンチョク</t>
    </rPh>
    <rPh sb="9" eb="12">
      <t>カクニンショ</t>
    </rPh>
    <rPh sb="17" eb="18">
      <t>ト</t>
    </rPh>
    <rPh sb="19" eb="20">
      <t>ク</t>
    </rPh>
    <rPh sb="23" eb="25">
      <t>ショウヒン</t>
    </rPh>
    <rPh sb="26" eb="27">
      <t>アラ</t>
    </rPh>
    <rPh sb="29" eb="31">
      <t>ハンバイ</t>
    </rPh>
    <rPh sb="31" eb="33">
      <t>カイシ</t>
    </rPh>
    <rPh sb="39" eb="41">
      <t>キゾン</t>
    </rPh>
    <rPh sb="41" eb="43">
      <t>ショウヒン</t>
    </rPh>
    <rPh sb="53" eb="55">
      <t>イッシン</t>
    </rPh>
    <rPh sb="60" eb="62">
      <t>エイギョウ</t>
    </rPh>
    <rPh sb="62" eb="64">
      <t>タントウ</t>
    </rPh>
    <rPh sb="65" eb="67">
      <t>レンケイ</t>
    </rPh>
    <rPh sb="69" eb="71">
      <t>シンキ</t>
    </rPh>
    <rPh sb="71" eb="73">
      <t>コキャク</t>
    </rPh>
    <rPh sb="73" eb="75">
      <t>カクトク</t>
    </rPh>
    <phoneticPr fontId="1"/>
  </si>
  <si>
    <t>営業活動を強化し、売上の35％アップを目指す。
注文ケーキの製造を検討</t>
    <rPh sb="0" eb="2">
      <t>エイギョウ</t>
    </rPh>
    <rPh sb="2" eb="4">
      <t>カツドウ</t>
    </rPh>
    <rPh sb="5" eb="7">
      <t>キョウカ</t>
    </rPh>
    <rPh sb="9" eb="11">
      <t>ウリアゲ</t>
    </rPh>
    <rPh sb="19" eb="21">
      <t>メザ</t>
    </rPh>
    <rPh sb="24" eb="26">
      <t>チュウモン</t>
    </rPh>
    <rPh sb="30" eb="32">
      <t>セイゾウ</t>
    </rPh>
    <rPh sb="33" eb="35">
      <t>ケントウ</t>
    </rPh>
    <phoneticPr fontId="1"/>
  </si>
  <si>
    <t>②顧客データベースの作成とメールマガジンの発行</t>
    <phoneticPr fontId="1"/>
  </si>
  <si>
    <t>・データベース作成中であるが、顧客データの管理が不十分で作業がなかなか進まない状況にある。
・昨年度に引き続きメールマガジン発行を行った。月1回を目安に発行していく。</t>
    <rPh sb="7" eb="10">
      <t>サクセイチュウ</t>
    </rPh>
    <rPh sb="15" eb="17">
      <t>コキャク</t>
    </rPh>
    <rPh sb="21" eb="23">
      <t>カンリ</t>
    </rPh>
    <rPh sb="24" eb="27">
      <t>フジュウブン</t>
    </rPh>
    <rPh sb="28" eb="30">
      <t>サギョウ</t>
    </rPh>
    <rPh sb="35" eb="36">
      <t>スス</t>
    </rPh>
    <rPh sb="39" eb="41">
      <t>ジョウキョウ</t>
    </rPh>
    <rPh sb="47" eb="50">
      <t>サクネンド</t>
    </rPh>
    <rPh sb="51" eb="52">
      <t>ヒ</t>
    </rPh>
    <rPh sb="53" eb="54">
      <t>ツヅ</t>
    </rPh>
    <rPh sb="62" eb="64">
      <t>ハッコウ</t>
    </rPh>
    <rPh sb="65" eb="66">
      <t>オコナ</t>
    </rPh>
    <rPh sb="69" eb="70">
      <t>ツキ</t>
    </rPh>
    <rPh sb="71" eb="72">
      <t>カイ</t>
    </rPh>
    <rPh sb="73" eb="75">
      <t>メヤス</t>
    </rPh>
    <rPh sb="76" eb="78">
      <t>ハッコウ</t>
    </rPh>
    <phoneticPr fontId="1"/>
  </si>
  <si>
    <t>△</t>
    <phoneticPr fontId="1"/>
  </si>
  <si>
    <t>継続的に実施
メルマガの定期発行</t>
    <rPh sb="0" eb="3">
      <t>ケイゾクテキ</t>
    </rPh>
    <rPh sb="4" eb="6">
      <t>ジッシ</t>
    </rPh>
    <rPh sb="12" eb="14">
      <t>テイキ</t>
    </rPh>
    <rPh sb="14" eb="16">
      <t>ハッコウ</t>
    </rPh>
    <phoneticPr fontId="1"/>
  </si>
  <si>
    <t>③クッキー専用のHP作成</t>
    <phoneticPr fontId="1"/>
  </si>
  <si>
    <t>・H27年9月に開設した事業所ＨＰを更新し、その中に商品販売ページをたちあげ、広報担当者による発信を行った。</t>
    <rPh sb="4" eb="5">
      <t>ネン</t>
    </rPh>
    <rPh sb="6" eb="7">
      <t>ガツ</t>
    </rPh>
    <rPh sb="8" eb="10">
      <t>カイセツ</t>
    </rPh>
    <rPh sb="12" eb="15">
      <t>ジギョウショ</t>
    </rPh>
    <rPh sb="18" eb="20">
      <t>コウシン</t>
    </rPh>
    <rPh sb="24" eb="25">
      <t>ナカ</t>
    </rPh>
    <rPh sb="26" eb="28">
      <t>ショウヒン</t>
    </rPh>
    <rPh sb="28" eb="30">
      <t>ハンバイ</t>
    </rPh>
    <rPh sb="39" eb="41">
      <t>コウホウ</t>
    </rPh>
    <rPh sb="41" eb="44">
      <t>タントウシャ</t>
    </rPh>
    <rPh sb="47" eb="49">
      <t>ハッシン</t>
    </rPh>
    <rPh sb="50" eb="51">
      <t>オコナ</t>
    </rPh>
    <phoneticPr fontId="1"/>
  </si>
  <si>
    <t>ＨＰの内容充実。
ネット注文を開始。</t>
    <rPh sb="3" eb="5">
      <t>ナイヨウ</t>
    </rPh>
    <rPh sb="5" eb="7">
      <t>ジュウジツ</t>
    </rPh>
    <rPh sb="12" eb="14">
      <t>チュウモン</t>
    </rPh>
    <rPh sb="15" eb="17">
      <t>カイシ</t>
    </rPh>
    <phoneticPr fontId="1"/>
  </si>
  <si>
    <t>④常設販売店を5箇所増やす</t>
    <phoneticPr fontId="1"/>
  </si>
  <si>
    <t>・紹介やクチコミにより商店街、近隣企業にて委託販売をしてもらうこととなったが、職員の退職により、営業担当職員が生産活動に従事しなければならず、営業活動が当初の計画どおりに進まなかった。</t>
    <rPh sb="1" eb="3">
      <t>ショウカイ</t>
    </rPh>
    <rPh sb="11" eb="14">
      <t>ショウテンガイ</t>
    </rPh>
    <rPh sb="15" eb="17">
      <t>キンリン</t>
    </rPh>
    <rPh sb="17" eb="19">
      <t>キギョウ</t>
    </rPh>
    <rPh sb="21" eb="23">
      <t>イタク</t>
    </rPh>
    <rPh sb="23" eb="25">
      <t>ハンバイ</t>
    </rPh>
    <rPh sb="39" eb="41">
      <t>ショクイン</t>
    </rPh>
    <rPh sb="42" eb="44">
      <t>タイショク</t>
    </rPh>
    <rPh sb="48" eb="50">
      <t>エイギョウ</t>
    </rPh>
    <rPh sb="50" eb="52">
      <t>タントウ</t>
    </rPh>
    <rPh sb="52" eb="54">
      <t>ショクイン</t>
    </rPh>
    <rPh sb="55" eb="57">
      <t>セイサン</t>
    </rPh>
    <rPh sb="57" eb="59">
      <t>カツドウ</t>
    </rPh>
    <rPh sb="60" eb="62">
      <t>ジュウジ</t>
    </rPh>
    <rPh sb="71" eb="73">
      <t>エイギョウ</t>
    </rPh>
    <rPh sb="73" eb="75">
      <t>カツドウ</t>
    </rPh>
    <rPh sb="76" eb="78">
      <t>トウショ</t>
    </rPh>
    <rPh sb="79" eb="81">
      <t>ケイカク</t>
    </rPh>
    <rPh sb="85" eb="86">
      <t>スス</t>
    </rPh>
    <phoneticPr fontId="1"/>
  </si>
  <si>
    <t>×</t>
    <phoneticPr fontId="1"/>
  </si>
  <si>
    <t>営業活動の強化。
専門販売店開設検討</t>
    <rPh sb="0" eb="2">
      <t>エイギョウ</t>
    </rPh>
    <rPh sb="2" eb="4">
      <t>カツドウ</t>
    </rPh>
    <rPh sb="5" eb="7">
      <t>キョウカ</t>
    </rPh>
    <rPh sb="9" eb="11">
      <t>センモン</t>
    </rPh>
    <rPh sb="11" eb="14">
      <t>ハンバイテン</t>
    </rPh>
    <rPh sb="14" eb="16">
      <t>カイセツ</t>
    </rPh>
    <rPh sb="16" eb="18">
      <t>ケントウ</t>
    </rPh>
    <phoneticPr fontId="1"/>
  </si>
  <si>
    <t>⑤上記を実現するための職員研修と市場調査の実施</t>
    <phoneticPr fontId="1"/>
  </si>
  <si>
    <t>・H30.6月に広報担当職員が、ＨＰ作成研修に参加。
・H30.7月に新商品開発のための顧客調査実施。
・H30.9月に菓子職人による技術指導の実施。</t>
    <rPh sb="6" eb="7">
      <t>ガツ</t>
    </rPh>
    <rPh sb="8" eb="10">
      <t>コウホウ</t>
    </rPh>
    <rPh sb="10" eb="12">
      <t>タントウ</t>
    </rPh>
    <rPh sb="12" eb="14">
      <t>ショクイン</t>
    </rPh>
    <rPh sb="18" eb="20">
      <t>サクセイ</t>
    </rPh>
    <rPh sb="20" eb="22">
      <t>ケンシュウ</t>
    </rPh>
    <rPh sb="23" eb="25">
      <t>サンカ</t>
    </rPh>
    <rPh sb="33" eb="34">
      <t>ガツ</t>
    </rPh>
    <rPh sb="35" eb="38">
      <t>シンショウヒン</t>
    </rPh>
    <rPh sb="38" eb="40">
      <t>カイハツ</t>
    </rPh>
    <rPh sb="44" eb="46">
      <t>コキャク</t>
    </rPh>
    <rPh sb="46" eb="48">
      <t>チョウサ</t>
    </rPh>
    <rPh sb="48" eb="50">
      <t>ジッシ</t>
    </rPh>
    <rPh sb="58" eb="59">
      <t>ガツ</t>
    </rPh>
    <rPh sb="60" eb="62">
      <t>カシ</t>
    </rPh>
    <rPh sb="62" eb="64">
      <t>ショクニン</t>
    </rPh>
    <rPh sb="67" eb="69">
      <t>ギジュツ</t>
    </rPh>
    <rPh sb="69" eb="71">
      <t>シドウ</t>
    </rPh>
    <rPh sb="72" eb="74">
      <t>ジッシ</t>
    </rPh>
    <phoneticPr fontId="1"/>
  </si>
  <si>
    <t>継続的に実施。</t>
    <rPh sb="0" eb="3">
      <t>ケイゾクテキ</t>
    </rPh>
    <rPh sb="4" eb="6">
      <t>ジッシ</t>
    </rPh>
    <phoneticPr fontId="1"/>
  </si>
  <si>
    <t>5 地域との連携</t>
    <phoneticPr fontId="1"/>
  </si>
  <si>
    <t>イベントや行事で出展する際の地域応援団の結成。</t>
    <phoneticPr fontId="1"/>
  </si>
  <si>
    <t>・イベント、行事等で協力いただいているボランティアを名簿化し、メルマガを送信する等したが、応援団結成には至らなかった。</t>
    <rPh sb="6" eb="8">
      <t>ギョウジ</t>
    </rPh>
    <rPh sb="8" eb="9">
      <t>トウ</t>
    </rPh>
    <rPh sb="10" eb="12">
      <t>キョウリョク</t>
    </rPh>
    <rPh sb="26" eb="28">
      <t>メイボ</t>
    </rPh>
    <rPh sb="28" eb="29">
      <t>カ</t>
    </rPh>
    <rPh sb="36" eb="38">
      <t>ソウシン</t>
    </rPh>
    <rPh sb="40" eb="41">
      <t>トウ</t>
    </rPh>
    <rPh sb="45" eb="48">
      <t>オウエンダン</t>
    </rPh>
    <rPh sb="48" eb="50">
      <t>ケッセイ</t>
    </rPh>
    <rPh sb="52" eb="53">
      <t>イタ</t>
    </rPh>
    <phoneticPr fontId="1"/>
  </si>
  <si>
    <t>継続的に実施。
応援団結成を目指す。</t>
    <rPh sb="0" eb="3">
      <t>ケイゾクテキ</t>
    </rPh>
    <rPh sb="4" eb="6">
      <t>ジッシ</t>
    </rPh>
    <rPh sb="8" eb="11">
      <t>オウエンダン</t>
    </rPh>
    <rPh sb="11" eb="13">
      <t>ケッセイ</t>
    </rPh>
    <rPh sb="14" eb="16">
      <t>メザ</t>
    </rPh>
    <phoneticPr fontId="1"/>
  </si>
  <si>
    <t>6 就労支援</t>
    <phoneticPr fontId="1"/>
  </si>
  <si>
    <t>就業希望者や予備軍への近隣の商業施設や工場などの見学・研修の機会の提供。</t>
    <phoneticPr fontId="1"/>
  </si>
  <si>
    <t>・事業所の近隣店舗で2週間×3人の実習受入いただいた。就労を前提に継続して週に1回程度の実習を受け入れてもらうこととしている。</t>
    <rPh sb="1" eb="4">
      <t>ジギョウショ</t>
    </rPh>
    <rPh sb="5" eb="7">
      <t>キンリン</t>
    </rPh>
    <rPh sb="7" eb="9">
      <t>テンポ</t>
    </rPh>
    <rPh sb="11" eb="13">
      <t>シュウカン</t>
    </rPh>
    <rPh sb="15" eb="16">
      <t>ニン</t>
    </rPh>
    <rPh sb="17" eb="19">
      <t>ジッシュウ</t>
    </rPh>
    <rPh sb="19" eb="21">
      <t>ウケイレ</t>
    </rPh>
    <rPh sb="27" eb="29">
      <t>シュウロウ</t>
    </rPh>
    <rPh sb="30" eb="32">
      <t>ゼンテイ</t>
    </rPh>
    <rPh sb="33" eb="35">
      <t>ケイゾク</t>
    </rPh>
    <rPh sb="37" eb="38">
      <t>シュウ</t>
    </rPh>
    <rPh sb="40" eb="41">
      <t>カイ</t>
    </rPh>
    <rPh sb="41" eb="43">
      <t>テイド</t>
    </rPh>
    <rPh sb="44" eb="46">
      <t>ジッシュウ</t>
    </rPh>
    <rPh sb="47" eb="48">
      <t>ウ</t>
    </rPh>
    <rPh sb="49" eb="50">
      <t>イ</t>
    </rPh>
    <phoneticPr fontId="1"/>
  </si>
  <si>
    <t>継続的に実施。
一般就労に向けた支援、能力開発を行っていく。</t>
    <rPh sb="0" eb="3">
      <t>ケイゾクテキ</t>
    </rPh>
    <rPh sb="4" eb="6">
      <t>ジッシ</t>
    </rPh>
    <rPh sb="8" eb="10">
      <t>イッパン</t>
    </rPh>
    <rPh sb="10" eb="12">
      <t>シュウロウ</t>
    </rPh>
    <rPh sb="13" eb="14">
      <t>ム</t>
    </rPh>
    <rPh sb="16" eb="18">
      <t>シエン</t>
    </rPh>
    <rPh sb="19" eb="21">
      <t>ノウリョク</t>
    </rPh>
    <rPh sb="21" eb="23">
      <t>カイハツ</t>
    </rPh>
    <rPh sb="24" eb="25">
      <t>オコナ</t>
    </rPh>
    <phoneticPr fontId="1"/>
  </si>
  <si>
    <t>○平成30年度工賃実績計算シート</t>
    <rPh sb="1" eb="3">
      <t>ヘイセイ</t>
    </rPh>
    <rPh sb="5" eb="7">
      <t>ネンド</t>
    </rPh>
    <rPh sb="7" eb="9">
      <t>コウチン</t>
    </rPh>
    <rPh sb="9" eb="11">
      <t>ジッセキ</t>
    </rPh>
    <rPh sb="11" eb="13">
      <t>ケイサン</t>
    </rPh>
    <phoneticPr fontId="1"/>
  </si>
  <si>
    <t>その他手当</t>
    <rPh sb="2" eb="3">
      <t>ホカ</t>
    </rPh>
    <rPh sb="3" eb="5">
      <t>テアテ</t>
    </rPh>
    <phoneticPr fontId="1"/>
  </si>
  <si>
    <t>参考</t>
    <rPh sb="0" eb="2">
      <t>サンコウ</t>
    </rPh>
    <phoneticPr fontId="1"/>
  </si>
  <si>
    <t>賞与</t>
    <rPh sb="0" eb="2">
      <t>ショウヨ</t>
    </rPh>
    <phoneticPr fontId="1"/>
  </si>
  <si>
    <t>Ａ</t>
    <phoneticPr fontId="1"/>
  </si>
  <si>
    <t>時間給</t>
    <rPh sb="0" eb="3">
      <t>ジカンキュウ</t>
    </rPh>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</si>
  <si>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</si>
  <si>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</si>
  <si>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</si>
  <si>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</si>
  <si>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</si>
  <si>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</si>
  <si>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</si>
  <si>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</si>
  <si>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</si>
  <si>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</si>
  <si>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</si>
  <si>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Ｍ</t>
    <phoneticPr fontId="1"/>
  </si>
  <si>
    <t>Ｎ</t>
    <phoneticPr fontId="1"/>
  </si>
  <si>
    <t>Ｏ</t>
    <phoneticPr fontId="1"/>
  </si>
  <si>
    <t>Ｐ</t>
    <phoneticPr fontId="1"/>
  </si>
  <si>
    <t>Ｑ</t>
    <phoneticPr fontId="1"/>
  </si>
  <si>
    <t>Ｒ</t>
    <phoneticPr fontId="1"/>
  </si>
  <si>
    <t>Ｓ</t>
    <phoneticPr fontId="1"/>
  </si>
  <si>
    <t>Ｔ</t>
    <phoneticPr fontId="1"/>
  </si>
  <si>
    <t>Ｕ</t>
    <phoneticPr fontId="1"/>
  </si>
  <si>
    <t>Ｖ</t>
    <phoneticPr fontId="1"/>
  </si>
  <si>
    <t>Ｗ</t>
    <phoneticPr fontId="1"/>
  </si>
  <si>
    <t>X</t>
    <phoneticPr fontId="1"/>
  </si>
  <si>
    <t>①</t>
    <phoneticPr fontId="1"/>
  </si>
  <si>
    <t>②</t>
    <phoneticPr fontId="1"/>
  </si>
  <si>
    <t>③</t>
    <phoneticPr fontId="1"/>
  </si>
  <si>
    <t>②÷③</t>
    <phoneticPr fontId="1"/>
  </si>
  <si>
    <t>②÷①</t>
    <phoneticPr fontId="1"/>
  </si>
  <si>
    <t>参考様式②　　活動計画と進捗確認書</t>
    <phoneticPr fontId="1"/>
  </si>
  <si>
    <t>　※取り組む課題毎に作成します。</t>
    <phoneticPr fontId="1"/>
  </si>
  <si>
    <t>課題：顧客に飽きのこない商品づくり</t>
    <rPh sb="0" eb="2">
      <t>カダイ</t>
    </rPh>
    <rPh sb="3" eb="5">
      <t>コキャク</t>
    </rPh>
    <rPh sb="6" eb="7">
      <t>ア</t>
    </rPh>
    <rPh sb="12" eb="14">
      <t>ショウヒン</t>
    </rPh>
    <phoneticPr fontId="1"/>
  </si>
  <si>
    <t>目的：①顧客獲得による工賃向上、②商品開発を継続的にできる組織づくり</t>
    <phoneticPr fontId="1"/>
  </si>
  <si>
    <t>達成目標：①注文ケーキの提供による売上向上　②営業活動の強化</t>
    <rPh sb="6" eb="8">
      <t>チュウモン</t>
    </rPh>
    <rPh sb="23" eb="25">
      <t>エイギョウ</t>
    </rPh>
    <rPh sb="25" eb="27">
      <t>カツドウ</t>
    </rPh>
    <rPh sb="28" eb="30">
      <t>キョウカ</t>
    </rPh>
    <phoneticPr fontId="1"/>
  </si>
  <si>
    <t>評価指標：前年度比売上30％アップ</t>
    <rPh sb="5" eb="9">
      <t>ゼンネンドヒ</t>
    </rPh>
    <phoneticPr fontId="1"/>
  </si>
  <si>
    <t>活用したい外部支援：専門家の指導による技術指導</t>
    <rPh sb="10" eb="13">
      <t>センモンカ</t>
    </rPh>
    <rPh sb="14" eb="16">
      <t>シドウ</t>
    </rPh>
    <rPh sb="19" eb="21">
      <t>ギジュツ</t>
    </rPh>
    <rPh sb="21" eb="23">
      <t>シドウ</t>
    </rPh>
    <phoneticPr fontId="1"/>
  </si>
  <si>
    <t>項目</t>
    <phoneticPr fontId="1"/>
  </si>
  <si>
    <t>数値目標達成のための具体的作業</t>
    <phoneticPr fontId="1"/>
  </si>
  <si>
    <t>実施時期</t>
    <phoneticPr fontId="1"/>
  </si>
  <si>
    <t>作業の進捗確認</t>
    <phoneticPr fontId="1"/>
  </si>
  <si>
    <t>責任者印</t>
    <phoneticPr fontId="1"/>
  </si>
  <si>
    <t>確認日</t>
    <phoneticPr fontId="1"/>
  </si>
  <si>
    <t>課題に取り組む趣旨（目的・目標・評価指標）などの確認と担当者の決定</t>
    <phoneticPr fontId="1"/>
  </si>
  <si>
    <t>○○</t>
    <phoneticPr fontId="1"/>
  </si>
  <si>
    <t>責任者と担当者・協力者をいれた議論とスケジュールの確定</t>
    <phoneticPr fontId="1"/>
  </si>
  <si>
    <t>商品の市場調査（近隣の競合店の調査や全国区で売れている商品の取り寄せ調査）</t>
    <phoneticPr fontId="1"/>
  </si>
  <si>
    <t>H30.6</t>
    <phoneticPr fontId="1"/>
  </si>
  <si>
    <t>時代にあったニーズの調査と分析</t>
    <phoneticPr fontId="1"/>
  </si>
  <si>
    <t>H30.7</t>
    <phoneticPr fontId="1"/>
  </si>
  <si>
    <t>顧客への調査（既存顧客や今後ターゲットとした顧客へのアンケート）</t>
    <phoneticPr fontId="1"/>
  </si>
  <si>
    <t>ターゲット顧客のニーズ把握と新商品の検討</t>
    <phoneticPr fontId="1"/>
  </si>
  <si>
    <t>H30.8</t>
    <phoneticPr fontId="1"/>
  </si>
  <si>
    <t>専門家講師の候補選定と派遣依頼</t>
    <phoneticPr fontId="1"/>
  </si>
  <si>
    <t>新商品の開発と検討</t>
    <phoneticPr fontId="1"/>
  </si>
  <si>
    <t>試作品の試食会と評価分析</t>
    <phoneticPr fontId="1"/>
  </si>
  <si>
    <t>H30.9</t>
    <phoneticPr fontId="1"/>
  </si>
  <si>
    <t>専門家による指導と商品改良（最低2回実施）</t>
    <phoneticPr fontId="1"/>
  </si>
  <si>
    <t>商品完成と大量生産に向けた原材料などのコスト管理</t>
    <phoneticPr fontId="1"/>
  </si>
  <si>
    <t>H30.10</t>
    <phoneticPr fontId="1"/>
  </si>
  <si>
    <t>新商品のパッケージやラベルの検討</t>
    <phoneticPr fontId="1"/>
  </si>
  <si>
    <t>パッケージデザインの専門家（業者）への依頼</t>
    <phoneticPr fontId="1"/>
  </si>
  <si>
    <t>新商品（クリスマスケーキ・クッキー）の発表とプレスリリース</t>
    <phoneticPr fontId="1"/>
  </si>
  <si>
    <t>クリスマス商品の注文の受付開始</t>
    <rPh sb="5" eb="7">
      <t>ショウヒン</t>
    </rPh>
    <phoneticPr fontId="1"/>
  </si>
  <si>
    <t>新規顧客獲得にむけて営業（営業担当と連携すること）</t>
    <phoneticPr fontId="1"/>
  </si>
  <si>
    <t>H30.12</t>
    <phoneticPr fontId="1"/>
  </si>
  <si>
    <t>今回の取り組みの振り返りと目標達成評価</t>
    <phoneticPr fontId="1"/>
  </si>
  <si>
    <t>＊本事業の実施においては毎週水曜日の16:30-18:00までを定例会議として設定し、担当メンバーでプロジェクト会議にて担当活動の進捗状況を確認しながら進めていく。目標達成のための方法は柔軟に対応するが、目標とスケジュールについては変更しない覚悟で取り組む。</t>
    <phoneticPr fontId="1"/>
  </si>
  <si>
    <t>1. 事業所の概要　　</t>
    <phoneticPr fontId="1"/>
  </si>
  <si>
    <t>社会福祉法人　○○○○</t>
    <phoneticPr fontId="1"/>
  </si>
  <si>
    <t>法人代表者名</t>
    <phoneticPr fontId="1"/>
  </si>
  <si>
    <t>理事長　　山田　太郎</t>
    <phoneticPr fontId="1"/>
  </si>
  <si>
    <t>○○○○○</t>
    <phoneticPr fontId="1"/>
  </si>
  <si>
    <t>所長名</t>
    <phoneticPr fontId="1"/>
  </si>
  <si>
    <t>施設長　　山田　花子</t>
    <rPh sb="5" eb="7">
      <t>ヤマダ</t>
    </rPh>
    <phoneticPr fontId="1"/>
  </si>
  <si>
    <t>事業所</t>
  </si>
  <si>
    <t>住所</t>
  </si>
  <si>
    <t>TEL：　　　　　　　　　　　　　　　　　　　　FAX：</t>
    <phoneticPr fontId="1"/>
  </si>
  <si>
    <t>E-mail：　　　　　　　　　　　　　　　　　　HPアドレス：</t>
    <phoneticPr fontId="1"/>
  </si>
  <si>
    <t>事業所の運営方針</t>
    <rPh sb="0" eb="3">
      <t>ジギョウショ</t>
    </rPh>
    <rPh sb="4" eb="6">
      <t>ウンエイ</t>
    </rPh>
    <rPh sb="6" eb="8">
      <t>ホウシン</t>
    </rPh>
    <phoneticPr fontId="1"/>
  </si>
  <si>
    <t>利用者が生きがいを持って働くことができるように支援を行います。また、利用者の実態に応じ、可能な限り地域での自立した社会生活を営めるような支援を行います。</t>
    <rPh sb="49" eb="51">
      <t>チイキ</t>
    </rPh>
    <rPh sb="71" eb="72">
      <t>オコナ</t>
    </rPh>
    <phoneticPr fontId="1"/>
  </si>
  <si>
    <t>工賃向上計画の対象とする事業種別</t>
    <rPh sb="0" eb="2">
      <t>コウチン</t>
    </rPh>
    <rPh sb="2" eb="4">
      <t>コウジョウ</t>
    </rPh>
    <rPh sb="4" eb="6">
      <t>ケイカク</t>
    </rPh>
    <rPh sb="7" eb="9">
      <t>タイショウ</t>
    </rPh>
    <rPh sb="12" eb="14">
      <t>ジギョウ</t>
    </rPh>
    <rPh sb="14" eb="16">
      <t>シュベツ</t>
    </rPh>
    <phoneticPr fontId="1"/>
  </si>
  <si>
    <t>※該当する全てにチェック</t>
    <phoneticPr fontId="1"/>
  </si>
  <si>
    <t>職員数（正規・非正規含め実人数で）</t>
    <rPh sb="0" eb="3">
      <t>ショクインスウ</t>
    </rPh>
    <rPh sb="4" eb="6">
      <t>セイキ</t>
    </rPh>
    <rPh sb="7" eb="10">
      <t>ヒセイキ</t>
    </rPh>
    <rPh sb="10" eb="11">
      <t>フク</t>
    </rPh>
    <rPh sb="12" eb="13">
      <t>ジツ</t>
    </rPh>
    <rPh sb="13" eb="15">
      <t>ニンズウ</t>
    </rPh>
    <phoneticPr fontId="1"/>
  </si>
  <si>
    <t>□就労継続支援A型事業所　　　　　　　　</t>
    <phoneticPr fontId="1"/>
  </si>
  <si>
    <t>10名</t>
    <phoneticPr fontId="1"/>
  </si>
  <si>
    <t>■就労継続支援B型事業所　　　　　　　　</t>
    <rPh sb="1" eb="3">
      <t>シュウロウ</t>
    </rPh>
    <phoneticPr fontId="1"/>
  </si>
  <si>
    <t>利用者・職員の状況
（H30.3月末現在で記入）</t>
    <rPh sb="4" eb="6">
      <t>ショクイン</t>
    </rPh>
    <rPh sb="7" eb="9">
      <t>ジョウキョウ</t>
    </rPh>
    <rPh sb="16" eb="17">
      <t>ガツ</t>
    </rPh>
    <rPh sb="17" eb="18">
      <t>マツ</t>
    </rPh>
    <rPh sb="18" eb="20">
      <t>ゲンザイ</t>
    </rPh>
    <rPh sb="21" eb="23">
      <t>キニュウ</t>
    </rPh>
    <phoneticPr fontId="1"/>
  </si>
  <si>
    <t>平均利用率</t>
    <rPh sb="2" eb="4">
      <t>リヨウ</t>
    </rPh>
    <phoneticPr fontId="1"/>
  </si>
  <si>
    <t>就職希望者数
（H29年度当初）</t>
    <rPh sb="5" eb="6">
      <t>スウ</t>
    </rPh>
    <rPh sb="11" eb="13">
      <t>ネンド</t>
    </rPh>
    <rPh sb="13" eb="15">
      <t>トウショ</t>
    </rPh>
    <phoneticPr fontId="1"/>
  </si>
  <si>
    <t>実際の就職者数
（H29年度中）</t>
    <rPh sb="12" eb="14">
      <t>ネンド</t>
    </rPh>
    <rPh sb="14" eb="15">
      <t>チュウ</t>
    </rPh>
    <phoneticPr fontId="1"/>
  </si>
  <si>
    <t>利用者の特徴</t>
    <rPh sb="0" eb="3">
      <t>リヨウシャ</t>
    </rPh>
    <phoneticPr fontId="1"/>
  </si>
  <si>
    <t>25名</t>
    <phoneticPr fontId="1"/>
  </si>
  <si>
    <t>20名</t>
    <phoneticPr fontId="1"/>
  </si>
  <si>
    <t>3名</t>
    <phoneticPr fontId="1"/>
  </si>
  <si>
    <t>2名</t>
    <phoneticPr fontId="1"/>
  </si>
  <si>
    <t>知的障害と精神障害が中心。重複の方も多い。利用者の高齢化が進んでいる。</t>
    <rPh sb="0" eb="2">
      <t>チテキ</t>
    </rPh>
    <rPh sb="2" eb="4">
      <t>ショウガイ</t>
    </rPh>
    <rPh sb="5" eb="7">
      <t>セイシン</t>
    </rPh>
    <rPh sb="7" eb="9">
      <t>ショウガイ</t>
    </rPh>
    <rPh sb="10" eb="12">
      <t>チュウシン</t>
    </rPh>
    <rPh sb="13" eb="15">
      <t>チョウフク</t>
    </rPh>
    <rPh sb="16" eb="17">
      <t>カタ</t>
    </rPh>
    <rPh sb="18" eb="19">
      <t>オオ</t>
    </rPh>
    <rPh sb="21" eb="24">
      <t>リヨウシャ</t>
    </rPh>
    <rPh sb="25" eb="28">
      <t>コウレイカ</t>
    </rPh>
    <rPh sb="29" eb="30">
      <t>スス</t>
    </rPh>
    <phoneticPr fontId="1"/>
  </si>
  <si>
    <t>・製菓
・下請け
・縫製</t>
    <rPh sb="1" eb="3">
      <t>セイカ</t>
    </rPh>
    <rPh sb="5" eb="7">
      <t>シタウ</t>
    </rPh>
    <rPh sb="10" eb="12">
      <t>ホウセイ</t>
    </rPh>
    <phoneticPr fontId="1"/>
  </si>
  <si>
    <t>・オリジナルブランドのクッキーの製造・販売
・袋詰め、箱詰め、箱折り、シール貼り
・ブックカバー等小物製作</t>
    <rPh sb="16" eb="18">
      <t>セイゾウ</t>
    </rPh>
    <rPh sb="19" eb="21">
      <t>ハンバイ</t>
    </rPh>
    <rPh sb="31" eb="32">
      <t>ハコ</t>
    </rPh>
    <rPh sb="32" eb="33">
      <t>オ</t>
    </rPh>
    <rPh sb="38" eb="39">
      <t>ハ</t>
    </rPh>
    <rPh sb="48" eb="49">
      <t>トウ</t>
    </rPh>
    <rPh sb="49" eb="51">
      <t>コモノ</t>
    </rPh>
    <rPh sb="51" eb="53">
      <t>セイサク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</si>
</sst>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円&quot;"/>
    <numFmt numFmtId="177" formatCode="#&quot;人&quot;"/>
    <numFmt numFmtId="178" formatCode="#&quot;時間&quot;"/>
    <numFmt numFmtId="179" formatCode="[$-411]ggge&quot;年&quot;m&quot;月&quot;d&quot;日&quot;;@"/>
    <numFmt numFmtId="180" formatCode="0_ "/>
    <numFmt numFmtId="181" formatCode="#,##0.0;[Red]\-#,##0.0"/>
    <numFmt numFmtId="182" formatCode="#,###.#&quot;円&quot;"/>
  </numFmts>
  <fonts count="42">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11"/>
      <color indexed="10"/>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16"/>
      <color indexed="10"/>
      <name val="ＭＳ Ｐゴシック"/>
      <family val="3"/>
      <charset val="128"/>
    </font>
    <font>
      <b/>
      <sz val="20"/>
      <name val="ＭＳ Ｐゴシック"/>
      <family val="3"/>
      <charset val="128"/>
    </font>
    <font>
      <sz val="14"/>
      <name val="ＭＳ Ｐゴシック"/>
      <family val="3"/>
      <charset val="128"/>
    </font>
    <font>
      <sz val="14"/>
      <color indexed="10"/>
      <name val="ＭＳ Ｐゴシック"/>
      <family val="3"/>
      <charset val="128"/>
    </font>
    <font>
      <sz val="1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HGPｺﾞｼｯｸE"/>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scheme val="minor"/>
    </font>
    <font>
      <sz val="14"/>
      <color theme="1"/>
      <name val="HGPｺﾞｼｯｸE"/>
      <family val="3"/>
      <charset val="128"/>
    </font>
    <font>
      <sz val="10.5"/>
      <color theme="1"/>
      <name val="Century"/>
      <family val="1"/>
    </font>
    <font>
      <sz val="14"/>
      <color theme="1"/>
      <name val="ＭＳ Ｐゴシック"/>
      <family val="3"/>
      <charset val="128"/>
      <scheme val="minor"/>
    </font>
    <font>
      <sz val="10"/>
      <name val="ＭＳ Ｐゴシック"/>
      <family val="3"/>
      <charset val="128"/>
      <scheme val="minor"/>
    </font>
    <font>
      <sz val="11"/>
      <color theme="1"/>
      <name val="HGPｺﾞｼｯｸE"/>
      <family val="3"/>
      <charset val="128"/>
    </font>
    <font>
      <u/>
      <sz val="12"/>
      <color theme="1"/>
      <name val="ＭＳ Ｐゴシック"/>
      <family val="3"/>
      <charset val="128"/>
      <scheme val="minor"/>
    </font>
    <font>
      <sz val="11"/>
      <name val="ＭＳ Ｐゴシック"/>
      <family val="3"/>
      <charset val="128"/>
      <scheme val="minor"/>
    </font>
    <font>
      <sz val="10"/>
      <color theme="1"/>
      <name val="Century"/>
      <family val="1"/>
    </font>
    <font>
      <b/>
      <sz val="10"/>
      <color theme="1"/>
      <name val="HGPｺﾞｼｯｸE"/>
      <family val="3"/>
      <charset val="128"/>
    </font>
    <font>
      <b/>
      <sz val="18"/>
      <color theme="1"/>
      <name val="ＭＳ Ｐゴシック"/>
      <family val="3"/>
      <charset val="128"/>
      <scheme val="minor"/>
    </font>
    <font>
      <sz val="6"/>
      <name val="ＭＳ Ｐゴシック"/>
      <family val="3"/>
      <charset val="128"/>
      <scheme val="minor"/>
    </font>
    <font>
      <sz val="9"/>
      <color theme="1"/>
      <name val="HGPｺﾞｼｯｸE"/>
      <family val="3"/>
      <charset val="128"/>
    </font>
    <font>
      <sz val="6"/>
      <color theme="1"/>
      <name val="HGSｺﾞｼｯｸM"/>
      <family val="3"/>
      <charset val="128"/>
    </font>
    <font>
      <sz val="9"/>
      <color theme="1"/>
      <name val="HGSｺﾞｼｯｸM"/>
      <family val="3"/>
      <charset val="128"/>
    </font>
    <font>
      <sz val="8"/>
      <color theme="1"/>
      <name val="HGSｺﾞｼｯｸM"/>
      <family val="3"/>
      <charset val="128"/>
    </font>
    <font>
      <sz val="10"/>
      <color theme="1"/>
      <name val="HGSｺﾞｼｯｸM"/>
      <family val="3"/>
      <charset val="128"/>
    </font>
    <font>
      <b/>
      <sz val="11"/>
      <color theme="1"/>
      <name val="ＭＳ Ｐゴシック"/>
      <family val="3"/>
      <charset val="128"/>
      <scheme val="minor"/>
    </font>
    <font>
      <b/>
      <sz val="11"/>
      <color theme="1"/>
      <name val="ＭＳ Ｐ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1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diagonalDown="1">
      <left style="thin">
        <color indexed="64"/>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bottom style="hair">
        <color indexed="64"/>
      </bottom>
      <diagonal style="thin">
        <color indexed="64"/>
      </diagonal>
    </border>
    <border diagonalDown="1">
      <left/>
      <right style="thin">
        <color indexed="64"/>
      </right>
      <top/>
      <bottom style="hair">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diagonalDown="1">
      <left/>
      <right style="thin">
        <color indexed="64"/>
      </right>
      <top style="hair">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diagonalDown="1">
      <left/>
      <right/>
      <top/>
      <bottom style="hair">
        <color indexed="64"/>
      </bottom>
      <diagonal style="thin">
        <color indexed="64"/>
      </diagonal>
    </border>
    <border>
      <left style="thin">
        <color indexed="64"/>
      </left>
      <right/>
      <top/>
      <bottom style="hair">
        <color indexed="64"/>
      </bottom>
      <diagonal/>
    </border>
    <border>
      <left/>
      <right style="thin">
        <color indexed="64"/>
      </right>
      <top/>
      <bottom style="hair">
        <color indexed="64"/>
      </bottom>
      <diagonal/>
    </border>
    <border diagonalDown="1">
      <left/>
      <right/>
      <top style="hair">
        <color indexed="64"/>
      </top>
      <bottom style="hair">
        <color indexed="64"/>
      </bottom>
      <diagonal style="thin">
        <color indexed="64"/>
      </diagonal>
    </border>
    <border>
      <left/>
      <right style="thin">
        <color indexed="64"/>
      </right>
      <top style="hair">
        <color indexed="64"/>
      </top>
      <bottom style="hair">
        <color indexed="64"/>
      </bottom>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ck">
        <color indexed="64"/>
      </left>
      <right style="thick">
        <color indexed="64"/>
      </right>
      <top style="thin">
        <color indexed="64"/>
      </top>
      <bottom style="thin">
        <color indexed="64"/>
      </bottom>
      <diagonal style="thin">
        <color indexed="64"/>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Up="1">
      <left style="thick">
        <color indexed="64"/>
      </left>
      <right style="thick">
        <color indexed="64"/>
      </right>
      <top style="thin">
        <color indexed="64"/>
      </top>
      <bottom style="thick">
        <color indexed="64"/>
      </bottom>
      <diagonal style="thin">
        <color indexed="64"/>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diagonalUp="1">
      <left style="thin">
        <color indexed="64"/>
      </left>
      <right style="thick">
        <color indexed="64"/>
      </right>
      <top style="thick">
        <color indexed="64"/>
      </top>
      <bottom style="thin">
        <color indexed="64"/>
      </bottom>
      <diagonal style="thin">
        <color indexed="64"/>
      </diagonal>
    </border>
    <border diagonalUp="1">
      <left style="thin">
        <color indexed="64"/>
      </left>
      <right style="thick">
        <color indexed="64"/>
      </right>
      <top style="thin">
        <color indexed="64"/>
      </top>
      <bottom style="thin">
        <color indexed="64"/>
      </bottom>
      <diagonal style="thin">
        <color indexed="64"/>
      </diagonal>
    </border>
    <border>
      <left style="thick">
        <color rgb="FFFF0000"/>
      </left>
      <right/>
      <top style="thin">
        <color indexed="64"/>
      </top>
      <bottom style="hair">
        <color indexed="64"/>
      </bottom>
      <diagonal/>
    </border>
    <border>
      <left/>
      <right style="thick">
        <color rgb="FFFF0000"/>
      </right>
      <top style="thin">
        <color indexed="64"/>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s>
  <cellStyleXfs count="4">
    <xf numFmtId="0" fontId="0" fillId="0" borderId="0">
      <alignment vertical="center"/>
    </xf>
    <xf numFmtId="38" fontId="17"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309">
    <xf numFmtId="0" fontId="0" fillId="0" borderId="0" xfId="0">
      <alignment vertical="center"/>
    </xf>
    <xf numFmtId="38" fontId="18" fillId="0" borderId="0" xfId="2" applyFont="1" applyFill="1" applyBorder="1" applyAlignment="1" applyProtection="1">
      <alignment horizontal="right" vertical="center"/>
    </xf>
    <xf numFmtId="0" fontId="0" fillId="0" borderId="0" xfId="0" applyProtection="1">
      <alignment vertical="center"/>
      <protection locked="0"/>
    </xf>
    <xf numFmtId="0" fontId="0" fillId="0" borderId="1" xfId="0" applyBorder="1" applyAlignment="1" applyProtection="1">
      <alignment horizontal="center" vertical="center"/>
      <protection locked="0"/>
    </xf>
    <xf numFmtId="0" fontId="19" fillId="0" borderId="0" xfId="0" applyFont="1" applyProtection="1">
      <alignment vertical="center"/>
      <protection locked="0"/>
    </xf>
    <xf numFmtId="0" fontId="20" fillId="0" borderId="0" xfId="0" applyFont="1" applyProtection="1">
      <alignment vertical="center"/>
      <protection locked="0"/>
    </xf>
    <xf numFmtId="0" fontId="22" fillId="0" borderId="3"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0" fillId="0" borderId="0" xfId="0" applyAlignment="1" applyProtection="1">
      <alignment vertical="center"/>
      <protection locked="0"/>
    </xf>
    <xf numFmtId="0" fontId="23" fillId="0" borderId="0" xfId="0" applyFont="1" applyProtection="1">
      <alignment vertical="center"/>
      <protection locked="0"/>
    </xf>
    <xf numFmtId="0" fontId="21" fillId="0" borderId="2" xfId="0" applyFont="1" applyBorder="1" applyAlignment="1" applyProtection="1">
      <alignment horizontal="center" vertical="center" wrapText="1"/>
      <protection locked="0"/>
    </xf>
    <xf numFmtId="0" fontId="24"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22" fillId="0" borderId="2"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wrapText="1"/>
      <protection locked="0"/>
    </xf>
    <xf numFmtId="0" fontId="21" fillId="0" borderId="0" xfId="0" applyFont="1" applyBorder="1" applyAlignment="1" applyProtection="1">
      <alignment horizontal="left" vertical="top" wrapText="1"/>
      <protection locked="0"/>
    </xf>
    <xf numFmtId="0" fontId="22"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25" fillId="0" borderId="0" xfId="0" applyFont="1" applyBorder="1" applyAlignment="1" applyProtection="1">
      <alignment vertical="center" wrapText="1"/>
      <protection locked="0"/>
    </xf>
    <xf numFmtId="0" fontId="0" fillId="0" borderId="0" xfId="0" applyFont="1" applyProtection="1">
      <alignment vertical="center"/>
      <protection locked="0"/>
    </xf>
    <xf numFmtId="0" fontId="21" fillId="0" borderId="0" xfId="0" applyFont="1" applyBorder="1" applyAlignment="1" applyProtection="1">
      <alignment vertical="center"/>
      <protection locked="0"/>
    </xf>
    <xf numFmtId="9" fontId="22" fillId="0" borderId="6" xfId="0" applyNumberFormat="1" applyFont="1" applyBorder="1" applyAlignment="1" applyProtection="1">
      <alignment horizontal="center" vertical="center" wrapText="1"/>
      <protection locked="0"/>
    </xf>
    <xf numFmtId="9" fontId="2" fillId="0" borderId="8" xfId="1" applyNumberFormat="1" applyFont="1" applyBorder="1" applyAlignment="1" applyProtection="1">
      <alignment horizontal="center" vertical="center" wrapText="1"/>
      <protection locked="0"/>
    </xf>
    <xf numFmtId="9" fontId="2" fillId="0" borderId="9" xfId="1"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26" fillId="0" borderId="0" xfId="0" applyFont="1" applyProtection="1">
      <alignment vertical="center"/>
      <protection locked="0"/>
    </xf>
    <xf numFmtId="0" fontId="26" fillId="0" borderId="0" xfId="0" applyFont="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2" xfId="0" applyFont="1" applyBorder="1" applyAlignment="1" applyProtection="1">
      <alignment horizontal="right" vertical="center" wrapText="1"/>
      <protection locked="0"/>
    </xf>
    <xf numFmtId="38" fontId="22" fillId="0" borderId="0" xfId="1" applyFont="1" applyBorder="1" applyAlignment="1" applyProtection="1">
      <alignment vertical="center" wrapText="1"/>
      <protection locked="0"/>
    </xf>
    <xf numFmtId="38" fontId="2" fillId="0" borderId="0" xfId="1" applyFont="1" applyBorder="1" applyAlignment="1" applyProtection="1">
      <alignment horizontal="left" vertical="center" wrapText="1"/>
      <protection locked="0"/>
    </xf>
    <xf numFmtId="9" fontId="2" fillId="0" borderId="0" xfId="1" applyNumberFormat="1" applyFont="1" applyBorder="1" applyAlignment="1" applyProtection="1">
      <alignment horizontal="center" vertical="center" wrapText="1"/>
      <protection locked="0"/>
    </xf>
    <xf numFmtId="38" fontId="2" fillId="0" borderId="0" xfId="1" applyFont="1" applyBorder="1" applyAlignment="1" applyProtection="1">
      <alignment vertical="center" wrapText="1"/>
      <protection locked="0"/>
    </xf>
    <xf numFmtId="0" fontId="27" fillId="0" borderId="0" xfId="0" applyFont="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1" fillId="0" borderId="10" xfId="0" applyFont="1" applyBorder="1" applyAlignment="1" applyProtection="1">
      <alignment horizontal="center" vertical="center" wrapText="1" shrinkToFit="1"/>
      <protection locked="0"/>
    </xf>
    <xf numFmtId="0" fontId="22" fillId="0" borderId="10" xfId="0" applyFont="1" applyBorder="1" applyAlignment="1" applyProtection="1">
      <alignment horizontal="center" vertical="center" wrapText="1"/>
      <protection locked="0"/>
    </xf>
    <xf numFmtId="0" fontId="27" fillId="0" borderId="0" xfId="0" applyFont="1" applyBorder="1" applyAlignment="1" applyProtection="1">
      <alignment horizontal="center" vertical="center"/>
      <protection locked="0"/>
    </xf>
    <xf numFmtId="0" fontId="0" fillId="0" borderId="0" xfId="0" applyAlignment="1" applyProtection="1">
      <alignment horizontal="left" vertical="center"/>
      <protection locked="0"/>
    </xf>
    <xf numFmtId="0" fontId="28" fillId="0" borderId="10" xfId="0" applyFont="1" applyBorder="1" applyAlignment="1" applyProtection="1">
      <alignment horizontal="center" vertical="center" wrapText="1"/>
      <protection locked="0"/>
    </xf>
    <xf numFmtId="0" fontId="2" fillId="0" borderId="0" xfId="3">
      <alignment vertical="center"/>
    </xf>
    <xf numFmtId="0" fontId="2" fillId="0" borderId="0" xfId="3" applyFill="1">
      <alignment vertical="center"/>
    </xf>
    <xf numFmtId="38" fontId="10" fillId="0" borderId="0" xfId="1" applyFont="1">
      <alignment vertical="center"/>
    </xf>
    <xf numFmtId="38" fontId="2" fillId="0" borderId="0" xfId="1" applyFont="1">
      <alignment vertical="center"/>
    </xf>
    <xf numFmtId="38" fontId="11" fillId="0" borderId="0" xfId="1" applyFont="1">
      <alignment vertical="center"/>
    </xf>
    <xf numFmtId="38" fontId="13" fillId="0" borderId="0" xfId="1" applyFont="1">
      <alignment vertical="center"/>
    </xf>
    <xf numFmtId="38" fontId="2" fillId="0" borderId="11" xfId="1" applyFont="1" applyBorder="1" applyAlignment="1">
      <alignment horizontal="center" vertical="center"/>
    </xf>
    <xf numFmtId="38" fontId="2" fillId="0" borderId="12" xfId="1" applyFont="1" applyBorder="1">
      <alignment vertical="center"/>
    </xf>
    <xf numFmtId="38" fontId="2" fillId="0" borderId="0" xfId="1" applyFont="1" applyBorder="1">
      <alignment vertical="center"/>
    </xf>
    <xf numFmtId="38" fontId="2" fillId="0" borderId="13" xfId="1" applyFont="1" applyBorder="1" applyAlignment="1">
      <alignment horizontal="center" vertical="center"/>
    </xf>
    <xf numFmtId="38" fontId="2" fillId="0" borderId="14" xfId="1" applyFont="1" applyBorder="1" applyAlignment="1">
      <alignment horizontal="center" vertical="center"/>
    </xf>
    <xf numFmtId="38" fontId="2" fillId="0" borderId="7" xfId="1" applyFont="1" applyBorder="1" applyAlignment="1">
      <alignment horizontal="center" vertical="center"/>
    </xf>
    <xf numFmtId="38" fontId="2" fillId="0" borderId="15" xfId="1" applyFont="1" applyBorder="1" applyAlignment="1">
      <alignment horizontal="center" vertical="center"/>
    </xf>
    <xf numFmtId="38" fontId="2" fillId="0" borderId="16" xfId="1" applyFont="1" applyBorder="1" applyAlignment="1">
      <alignment horizontal="center" vertical="center"/>
    </xf>
    <xf numFmtId="38" fontId="2" fillId="0" borderId="17" xfId="1" applyFont="1" applyBorder="1" applyAlignment="1">
      <alignment horizontal="center" vertical="center"/>
    </xf>
    <xf numFmtId="38" fontId="2" fillId="0" borderId="18" xfId="1" applyFont="1" applyFill="1" applyBorder="1" applyAlignment="1">
      <alignment horizontal="center" vertical="center"/>
    </xf>
    <xf numFmtId="38" fontId="2" fillId="0" borderId="17" xfId="1" applyFont="1" applyFill="1" applyBorder="1" applyAlignment="1">
      <alignment horizontal="center" vertical="center"/>
    </xf>
    <xf numFmtId="38" fontId="2" fillId="0" borderId="0" xfId="1" applyFont="1" applyAlignment="1">
      <alignment horizontal="center" vertical="center"/>
    </xf>
    <xf numFmtId="38" fontId="2" fillId="0" borderId="19" xfId="1" applyFont="1" applyFill="1" applyBorder="1">
      <alignment vertical="center"/>
    </xf>
    <xf numFmtId="38" fontId="2" fillId="0" borderId="20" xfId="1" applyFont="1" applyFill="1" applyBorder="1" applyProtection="1">
      <alignment vertical="center"/>
      <protection locked="0"/>
    </xf>
    <xf numFmtId="38" fontId="2" fillId="0" borderId="11" xfId="1" applyFont="1" applyFill="1" applyBorder="1" applyProtection="1">
      <alignment vertical="center"/>
      <protection locked="0"/>
    </xf>
    <xf numFmtId="38" fontId="2" fillId="0" borderId="21" xfId="1" applyFont="1" applyFill="1" applyBorder="1" applyProtection="1">
      <alignment vertical="center"/>
      <protection locked="0"/>
    </xf>
    <xf numFmtId="38" fontId="2" fillId="0" borderId="22" xfId="1" applyFont="1" applyFill="1" applyBorder="1" applyProtection="1">
      <alignment vertical="center"/>
      <protection locked="0"/>
    </xf>
    <xf numFmtId="38" fontId="2" fillId="2" borderId="19" xfId="1" applyFont="1" applyFill="1" applyBorder="1">
      <alignment vertical="center"/>
    </xf>
    <xf numFmtId="38" fontId="2" fillId="2" borderId="20" xfId="1" applyFont="1" applyFill="1" applyBorder="1">
      <alignment vertical="center"/>
    </xf>
    <xf numFmtId="38" fontId="2" fillId="0" borderId="0" xfId="1" applyFont="1" applyFill="1">
      <alignment vertical="center"/>
    </xf>
    <xf numFmtId="38" fontId="2" fillId="0" borderId="23" xfId="1" applyFont="1" applyFill="1" applyBorder="1" applyProtection="1">
      <alignment vertical="center"/>
      <protection locked="0"/>
    </xf>
    <xf numFmtId="38" fontId="2" fillId="0" borderId="24" xfId="1" applyFont="1" applyFill="1" applyBorder="1" applyProtection="1">
      <alignment vertical="center"/>
      <protection locked="0"/>
    </xf>
    <xf numFmtId="38" fontId="2" fillId="0" borderId="25" xfId="1" applyFont="1" applyFill="1" applyBorder="1">
      <alignment vertical="center"/>
    </xf>
    <xf numFmtId="38" fontId="2" fillId="0" borderId="26" xfId="1" applyFont="1" applyFill="1" applyBorder="1" applyProtection="1">
      <alignment vertical="center"/>
      <protection locked="0"/>
    </xf>
    <xf numFmtId="38" fontId="2" fillId="0" borderId="27" xfId="1" applyFont="1" applyFill="1" applyBorder="1" applyProtection="1">
      <alignment vertical="center"/>
      <protection locked="0"/>
    </xf>
    <xf numFmtId="38" fontId="2" fillId="0" borderId="28" xfId="1" applyFont="1" applyFill="1" applyBorder="1" applyProtection="1">
      <alignment vertical="center"/>
      <protection locked="0"/>
    </xf>
    <xf numFmtId="38" fontId="2" fillId="0" borderId="29" xfId="1" applyFont="1" applyFill="1" applyBorder="1" applyProtection="1">
      <alignment vertical="center"/>
      <protection locked="0"/>
    </xf>
    <xf numFmtId="38" fontId="2" fillId="2" borderId="25" xfId="1" applyFont="1" applyFill="1" applyBorder="1">
      <alignment vertical="center"/>
    </xf>
    <xf numFmtId="38" fontId="2" fillId="2" borderId="26" xfId="1" applyFont="1" applyFill="1" applyBorder="1">
      <alignment vertical="center"/>
    </xf>
    <xf numFmtId="38" fontId="2" fillId="0" borderId="30" xfId="1" applyFont="1" applyFill="1" applyBorder="1" applyProtection="1">
      <alignment vertical="center"/>
      <protection locked="0"/>
    </xf>
    <xf numFmtId="38" fontId="2" fillId="0" borderId="12" xfId="1" applyFont="1" applyFill="1" applyBorder="1">
      <alignment vertical="center"/>
    </xf>
    <xf numFmtId="38" fontId="2" fillId="0" borderId="31" xfId="1" applyFont="1" applyFill="1" applyBorder="1" applyProtection="1">
      <alignment vertical="center"/>
      <protection locked="0"/>
    </xf>
    <xf numFmtId="38" fontId="2" fillId="0" borderId="13" xfId="1" applyFont="1" applyFill="1" applyBorder="1" applyProtection="1">
      <alignment vertical="center"/>
      <protection locked="0"/>
    </xf>
    <xf numFmtId="38" fontId="2" fillId="0" borderId="0" xfId="1" applyFont="1" applyFill="1" applyBorder="1" applyProtection="1">
      <alignment vertical="center"/>
      <protection locked="0"/>
    </xf>
    <xf numFmtId="38" fontId="2" fillId="0" borderId="4" xfId="1" applyFont="1" applyFill="1" applyBorder="1" applyProtection="1">
      <alignment vertical="center"/>
      <protection locked="0"/>
    </xf>
    <xf numFmtId="38" fontId="2" fillId="0" borderId="32" xfId="1" applyFont="1" applyFill="1" applyBorder="1" applyProtection="1">
      <alignment vertical="center"/>
      <protection locked="0"/>
    </xf>
    <xf numFmtId="38" fontId="2" fillId="2" borderId="12" xfId="1" applyFont="1" applyFill="1" applyBorder="1">
      <alignment vertical="center"/>
    </xf>
    <xf numFmtId="38" fontId="2" fillId="2" borderId="32" xfId="1" applyFont="1" applyFill="1" applyBorder="1">
      <alignment vertical="center"/>
    </xf>
    <xf numFmtId="38" fontId="2" fillId="0" borderId="33" xfId="1" applyFont="1" applyFill="1" applyBorder="1" applyProtection="1">
      <alignment vertical="center"/>
      <protection locked="0"/>
    </xf>
    <xf numFmtId="38" fontId="2" fillId="0" borderId="34" xfId="1" applyFont="1" applyFill="1" applyBorder="1" applyProtection="1">
      <alignment vertical="center"/>
      <protection locked="0"/>
    </xf>
    <xf numFmtId="38" fontId="2" fillId="0" borderId="1" xfId="1" applyFont="1" applyFill="1" applyBorder="1">
      <alignment vertical="center"/>
    </xf>
    <xf numFmtId="38" fontId="2" fillId="2" borderId="35" xfId="1" applyFont="1" applyFill="1" applyBorder="1">
      <alignment vertical="center"/>
    </xf>
    <xf numFmtId="38" fontId="2" fillId="2" borderId="36" xfId="1" applyFont="1" applyFill="1" applyBorder="1">
      <alignment vertical="center"/>
    </xf>
    <xf numFmtId="38" fontId="2" fillId="2" borderId="37" xfId="1" applyFont="1" applyFill="1" applyBorder="1">
      <alignment vertical="center"/>
    </xf>
    <xf numFmtId="38" fontId="2" fillId="2" borderId="38" xfId="1" applyFont="1" applyFill="1" applyBorder="1">
      <alignment vertical="center"/>
    </xf>
    <xf numFmtId="38" fontId="2" fillId="2" borderId="39" xfId="1" applyFont="1" applyFill="1" applyBorder="1">
      <alignment vertical="center"/>
    </xf>
    <xf numFmtId="38" fontId="12" fillId="0" borderId="0" xfId="1" applyFont="1">
      <alignment vertical="center"/>
    </xf>
    <xf numFmtId="38" fontId="8" fillId="0" borderId="0" xfId="1" applyFont="1">
      <alignment vertical="center"/>
    </xf>
    <xf numFmtId="38" fontId="2" fillId="0" borderId="0" xfId="1" applyFont="1" applyAlignment="1">
      <alignment horizontal="left" vertical="center"/>
    </xf>
    <xf numFmtId="38" fontId="14" fillId="0" borderId="0" xfId="1" applyFont="1">
      <alignment vertical="center"/>
    </xf>
    <xf numFmtId="38" fontId="15" fillId="0" borderId="0" xfId="1" applyFont="1">
      <alignment vertical="center"/>
    </xf>
    <xf numFmtId="38" fontId="14" fillId="0" borderId="0" xfId="1" applyFont="1" applyFill="1">
      <alignment vertical="center"/>
    </xf>
    <xf numFmtId="0" fontId="14" fillId="0" borderId="0" xfId="3" applyFont="1">
      <alignment vertical="center"/>
    </xf>
    <xf numFmtId="176" fontId="22" fillId="0" borderId="40" xfId="1" applyNumberFormat="1" applyFont="1" applyBorder="1" applyAlignment="1" applyProtection="1">
      <alignment horizontal="left" vertical="center" wrapText="1"/>
      <protection locked="0"/>
    </xf>
    <xf numFmtId="38" fontId="22" fillId="0" borderId="40" xfId="1" applyFont="1" applyBorder="1" applyAlignment="1" applyProtection="1">
      <alignment vertical="center" wrapText="1"/>
      <protection locked="0"/>
    </xf>
    <xf numFmtId="176" fontId="22" fillId="0" borderId="41" xfId="1" applyNumberFormat="1" applyFont="1" applyBorder="1" applyAlignment="1" applyProtection="1">
      <alignment horizontal="left" vertical="center" wrapText="1"/>
      <protection locked="0"/>
    </xf>
    <xf numFmtId="38" fontId="22" fillId="0" borderId="40" xfId="1"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3" xfId="0" applyFont="1" applyBorder="1" applyAlignment="1" applyProtection="1">
      <alignment horizontal="left" vertical="center"/>
      <protection locked="0"/>
    </xf>
    <xf numFmtId="38" fontId="22" fillId="0" borderId="41" xfId="1" applyFont="1" applyBorder="1" applyAlignment="1" applyProtection="1">
      <alignment horizontal="left" vertical="center" wrapText="1"/>
      <protection locked="0"/>
    </xf>
    <xf numFmtId="38" fontId="16" fillId="0" borderId="0" xfId="1" applyFont="1">
      <alignment vertical="center"/>
    </xf>
    <xf numFmtId="38" fontId="16" fillId="0" borderId="0" xfId="1" applyFont="1" applyAlignment="1">
      <alignment vertical="top"/>
    </xf>
    <xf numFmtId="0" fontId="20" fillId="0" borderId="0" xfId="0" applyFont="1">
      <alignment vertical="center"/>
    </xf>
    <xf numFmtId="0" fontId="23" fillId="0" borderId="0" xfId="0" applyFont="1" applyAlignment="1" applyProtection="1">
      <alignment horizontal="center" vertical="center"/>
      <protection locked="0"/>
    </xf>
    <xf numFmtId="0" fontId="29" fillId="0" borderId="0" xfId="0" applyFont="1" applyProtection="1">
      <alignment vertical="center"/>
      <protection locked="0"/>
    </xf>
    <xf numFmtId="0" fontId="23" fillId="0" borderId="42" xfId="0" applyFont="1" applyBorder="1" applyProtection="1">
      <alignment vertical="center"/>
      <protection locked="0"/>
    </xf>
    <xf numFmtId="0" fontId="23" fillId="0" borderId="42" xfId="0" applyFont="1" applyBorder="1" applyAlignment="1" applyProtection="1">
      <alignment horizontal="right" vertical="center"/>
      <protection locked="0"/>
    </xf>
    <xf numFmtId="0" fontId="23" fillId="0" borderId="0" xfId="0" applyFont="1">
      <alignment vertical="center"/>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indent="2"/>
      <protection locked="0"/>
    </xf>
    <xf numFmtId="0" fontId="0" fillId="0" borderId="0" xfId="0" applyFont="1">
      <alignment vertical="center"/>
    </xf>
    <xf numFmtId="0" fontId="18" fillId="0" borderId="43" xfId="0" applyFont="1" applyBorder="1" applyAlignment="1" applyProtection="1">
      <alignment horizontal="center" vertical="center" wrapText="1"/>
      <protection locked="0"/>
    </xf>
    <xf numFmtId="0" fontId="30" fillId="0" borderId="43" xfId="0" applyFont="1" applyFill="1" applyBorder="1" applyAlignment="1" applyProtection="1">
      <alignment horizontal="left" vertical="center" wrapText="1"/>
      <protection locked="0"/>
    </xf>
    <xf numFmtId="57" fontId="27" fillId="0" borderId="44" xfId="0" applyNumberFormat="1" applyFont="1" applyBorder="1" applyAlignment="1" applyProtection="1">
      <alignment horizontal="left" vertical="center" wrapText="1"/>
      <protection locked="0"/>
    </xf>
    <xf numFmtId="0" fontId="27" fillId="0" borderId="44" xfId="0" applyFont="1" applyBorder="1" applyAlignment="1" applyProtection="1">
      <alignment horizontal="left" vertical="center" wrapText="1" indent="1"/>
      <protection locked="0"/>
    </xf>
    <xf numFmtId="0" fontId="27" fillId="3" borderId="43" xfId="0" applyFont="1" applyFill="1" applyBorder="1" applyAlignment="1" applyProtection="1">
      <alignment horizontal="center" vertical="center" wrapText="1"/>
      <protection locked="0"/>
    </xf>
    <xf numFmtId="0" fontId="18" fillId="3" borderId="43" xfId="0" applyFont="1" applyFill="1" applyBorder="1" applyAlignment="1" applyProtection="1">
      <alignment horizontal="center" vertical="center" wrapText="1"/>
      <protection locked="0"/>
    </xf>
    <xf numFmtId="0" fontId="18" fillId="0" borderId="45" xfId="0" applyFont="1" applyBorder="1" applyAlignment="1" applyProtection="1">
      <alignment horizontal="center" vertical="center" wrapText="1"/>
      <protection locked="0"/>
    </xf>
    <xf numFmtId="0" fontId="27" fillId="0" borderId="40" xfId="0" applyFont="1" applyFill="1" applyBorder="1" applyAlignment="1" applyProtection="1">
      <alignment vertical="center" wrapText="1"/>
      <protection locked="0"/>
    </xf>
    <xf numFmtId="0" fontId="27" fillId="3" borderId="44" xfId="0" applyFont="1" applyFill="1" applyBorder="1" applyAlignment="1" applyProtection="1">
      <alignment horizontal="center" vertical="center" wrapText="1"/>
      <protection locked="0"/>
    </xf>
    <xf numFmtId="0" fontId="18" fillId="3" borderId="44" xfId="0" applyFont="1" applyFill="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27" fillId="0" borderId="44" xfId="0" applyFont="1" applyBorder="1" applyAlignment="1" applyProtection="1">
      <alignment vertical="center" wrapText="1"/>
      <protection locked="0"/>
    </xf>
    <xf numFmtId="0" fontId="27" fillId="0" borderId="44" xfId="0" applyFont="1" applyBorder="1" applyAlignment="1" applyProtection="1">
      <alignment horizontal="left" vertical="center" wrapText="1"/>
      <protection locked="0"/>
    </xf>
    <xf numFmtId="0" fontId="27" fillId="0" borderId="45" xfId="0" applyFont="1" applyBorder="1" applyAlignment="1" applyProtection="1">
      <alignment vertical="center" wrapText="1"/>
      <protection locked="0"/>
    </xf>
    <xf numFmtId="0" fontId="18" fillId="0" borderId="46" xfId="0" applyFont="1" applyBorder="1" applyAlignment="1" applyProtection="1">
      <alignment horizontal="center" vertical="center" wrapText="1"/>
      <protection locked="0"/>
    </xf>
    <xf numFmtId="0" fontId="27" fillId="0" borderId="4" xfId="0" applyFont="1" applyFill="1" applyBorder="1" applyAlignment="1" applyProtection="1">
      <alignment vertical="center" wrapText="1"/>
      <protection locked="0"/>
    </xf>
    <xf numFmtId="0" fontId="0" fillId="0" borderId="45" xfId="0" applyFont="1" applyBorder="1" applyAlignment="1" applyProtection="1">
      <alignment horizontal="center" vertical="center" wrapText="1"/>
      <protection locked="0"/>
    </xf>
    <xf numFmtId="0" fontId="30" fillId="3" borderId="44" xfId="0" applyFont="1" applyFill="1" applyBorder="1" applyAlignment="1" applyProtection="1">
      <alignment horizontal="center" vertical="center" wrapText="1"/>
      <protection locked="0"/>
    </xf>
    <xf numFmtId="0" fontId="0" fillId="3" borderId="44" xfId="0" applyFont="1" applyFill="1" applyBorder="1" applyAlignment="1" applyProtection="1">
      <alignment horizontal="center" vertical="center" wrapText="1"/>
      <protection locked="0"/>
    </xf>
    <xf numFmtId="0" fontId="30" fillId="3" borderId="46" xfId="0" applyFont="1" applyFill="1" applyBorder="1" applyAlignment="1" applyProtection="1">
      <alignment horizontal="center" vertical="center" wrapText="1"/>
      <protection locked="0"/>
    </xf>
    <xf numFmtId="0" fontId="0" fillId="3" borderId="46" xfId="0" applyFont="1" applyFill="1" applyBorder="1" applyAlignment="1" applyProtection="1">
      <alignment horizontal="center" vertical="center" wrapText="1"/>
      <protection locked="0"/>
    </xf>
    <xf numFmtId="0" fontId="0" fillId="0" borderId="47" xfId="0" applyFont="1" applyBorder="1" applyAlignment="1" applyProtection="1">
      <alignment horizontal="center" vertical="center" wrapText="1"/>
      <protection locked="0"/>
    </xf>
    <xf numFmtId="0" fontId="18" fillId="0" borderId="47" xfId="0" applyFont="1" applyBorder="1" applyAlignment="1" applyProtection="1">
      <alignment horizontal="left" vertical="center" wrapText="1"/>
      <protection locked="0"/>
    </xf>
    <xf numFmtId="0" fontId="0" fillId="3" borderId="47" xfId="0" applyFont="1" applyFill="1" applyBorder="1" applyAlignment="1" applyProtection="1">
      <alignment horizontal="center" vertical="center" wrapText="1"/>
      <protection locked="0"/>
    </xf>
    <xf numFmtId="38" fontId="19" fillId="0" borderId="0" xfId="2" applyFont="1" applyFill="1" applyBorder="1" applyAlignment="1" applyProtection="1">
      <alignment horizontal="right" vertical="center"/>
    </xf>
    <xf numFmtId="38" fontId="2" fillId="0" borderId="49" xfId="1" applyFont="1" applyBorder="1" applyAlignment="1">
      <alignment vertical="center" shrinkToFit="1"/>
    </xf>
    <xf numFmtId="0" fontId="21" fillId="0" borderId="3" xfId="0" applyFont="1" applyBorder="1" applyAlignment="1" applyProtection="1">
      <alignment vertical="center"/>
      <protection locked="0"/>
    </xf>
    <xf numFmtId="0" fontId="6" fillId="0" borderId="5" xfId="0" applyFont="1" applyBorder="1" applyAlignment="1" applyProtection="1">
      <alignment horizontal="left" vertical="top" wrapText="1" shrinkToFit="1"/>
      <protection locked="0"/>
    </xf>
    <xf numFmtId="38" fontId="22" fillId="0" borderId="50" xfId="1" applyFont="1" applyBorder="1" applyAlignment="1" applyProtection="1">
      <alignment horizontal="left" vertical="center" wrapText="1"/>
      <protection locked="0"/>
    </xf>
    <xf numFmtId="9" fontId="2" fillId="0" borderId="51" xfId="1" applyNumberFormat="1" applyFont="1" applyBorder="1" applyAlignment="1" applyProtection="1">
      <alignment horizontal="center" vertical="center" wrapText="1"/>
      <protection locked="0"/>
    </xf>
    <xf numFmtId="38" fontId="22" fillId="0" borderId="52" xfId="1" applyFont="1" applyBorder="1" applyAlignment="1" applyProtection="1">
      <alignment horizontal="left" vertical="center" wrapText="1"/>
      <protection locked="0"/>
    </xf>
    <xf numFmtId="9" fontId="2" fillId="0" borderId="53" xfId="1" applyNumberFormat="1" applyFont="1" applyBorder="1" applyAlignment="1" applyProtection="1">
      <alignment horizontal="center" vertical="center" wrapText="1"/>
      <protection locked="0"/>
    </xf>
    <xf numFmtId="182" fontId="0" fillId="0" borderId="0" xfId="0" applyNumberFormat="1">
      <alignment vertical="center"/>
    </xf>
    <xf numFmtId="0" fontId="21" fillId="0" borderId="2" xfId="0" applyFont="1" applyBorder="1" applyAlignment="1" applyProtection="1">
      <alignment horizontal="center" vertical="center" wrapText="1" shrinkToFit="1"/>
      <protection locked="0"/>
    </xf>
    <xf numFmtId="0" fontId="31" fillId="0" borderId="0" xfId="0" applyFont="1" applyBorder="1" applyAlignment="1" applyProtection="1">
      <alignment horizontal="justify" vertical="center" wrapText="1"/>
      <protection locked="0"/>
    </xf>
    <xf numFmtId="0" fontId="18" fillId="0" borderId="0" xfId="0" applyFont="1" applyProtection="1">
      <alignment vertical="center"/>
      <protection locked="0"/>
    </xf>
    <xf numFmtId="0" fontId="28" fillId="0" borderId="58" xfId="0" applyFont="1" applyBorder="1" applyAlignment="1" applyProtection="1">
      <alignment horizontal="center" vertical="center" wrapText="1"/>
      <protection locked="0"/>
    </xf>
    <xf numFmtId="9" fontId="2" fillId="0" borderId="59" xfId="1" applyNumberFormat="1" applyFont="1" applyBorder="1" applyAlignment="1" applyProtection="1">
      <alignment horizontal="center" vertical="center" wrapText="1"/>
      <protection locked="0"/>
    </xf>
    <xf numFmtId="0" fontId="25" fillId="0" borderId="0" xfId="0" applyFont="1" applyBorder="1" applyAlignment="1" applyProtection="1">
      <alignment horizontal="justify" vertical="center" wrapText="1"/>
      <protection locked="0"/>
    </xf>
    <xf numFmtId="0" fontId="35" fillId="4" borderId="89" xfId="0" applyFont="1" applyFill="1" applyBorder="1" applyAlignment="1" applyProtection="1">
      <alignment horizontal="distributed" wrapText="1"/>
      <protection locked="0"/>
    </xf>
    <xf numFmtId="0" fontId="32" fillId="4" borderId="90" xfId="0" applyFont="1" applyFill="1" applyBorder="1" applyAlignment="1" applyProtection="1">
      <alignment horizontal="center" vertical="center" wrapText="1"/>
      <protection locked="0"/>
    </xf>
    <xf numFmtId="0" fontId="36" fillId="4" borderId="91" xfId="0" applyFont="1" applyFill="1" applyBorder="1" applyAlignment="1" applyProtection="1">
      <alignment horizontal="distributed" vertical="center" wrapText="1"/>
      <protection locked="0"/>
    </xf>
    <xf numFmtId="0" fontId="32" fillId="4" borderId="92" xfId="0" applyFont="1" applyFill="1" applyBorder="1" applyAlignment="1" applyProtection="1">
      <alignment horizontal="center" vertical="center" wrapText="1"/>
      <protection locked="0"/>
    </xf>
    <xf numFmtId="0" fontId="32" fillId="4" borderId="93" xfId="0" applyFont="1" applyFill="1" applyBorder="1" applyAlignment="1" applyProtection="1">
      <alignment horizontal="center" vertical="center" wrapText="1" shrinkToFit="1"/>
      <protection locked="0"/>
    </xf>
    <xf numFmtId="0" fontId="32" fillId="4" borderId="61" xfId="0" applyFont="1" applyFill="1" applyBorder="1" applyAlignment="1" applyProtection="1">
      <alignment horizontal="center" vertical="center" wrapText="1" shrinkToFit="1"/>
      <protection locked="0"/>
    </xf>
    <xf numFmtId="0" fontId="37" fillId="4" borderId="94" xfId="0" applyFont="1" applyFill="1" applyBorder="1" applyAlignment="1" applyProtection="1">
      <alignment horizontal="distributed" vertical="center" wrapText="1"/>
      <protection locked="0"/>
    </xf>
    <xf numFmtId="176" fontId="21" fillId="4" borderId="95" xfId="1" applyNumberFormat="1" applyFont="1" applyFill="1" applyBorder="1" applyAlignment="1" applyProtection="1">
      <alignment horizontal="right" vertical="center" wrapText="1"/>
      <protection locked="0"/>
    </xf>
    <xf numFmtId="176" fontId="21" fillId="0" borderId="96" xfId="1" applyNumberFormat="1" applyFont="1" applyBorder="1" applyAlignment="1" applyProtection="1">
      <alignment horizontal="right" vertical="center" wrapText="1"/>
      <protection locked="0"/>
    </xf>
    <xf numFmtId="176" fontId="21" fillId="0" borderId="95" xfId="1" applyNumberFormat="1" applyFont="1" applyFill="1" applyBorder="1" applyAlignment="1" applyProtection="1">
      <alignment horizontal="right" vertical="center" wrapText="1"/>
      <protection locked="0"/>
    </xf>
    <xf numFmtId="0" fontId="37" fillId="4" borderId="97" xfId="0" applyFont="1" applyFill="1" applyBorder="1" applyAlignment="1" applyProtection="1">
      <alignment horizontal="distributed" vertical="center" wrapText="1"/>
      <protection locked="0"/>
    </xf>
    <xf numFmtId="176" fontId="21" fillId="4" borderId="57" xfId="1" applyNumberFormat="1" applyFont="1" applyFill="1" applyBorder="1" applyAlignment="1" applyProtection="1">
      <alignment horizontal="right" vertical="center" wrapText="1"/>
      <protection locked="0"/>
    </xf>
    <xf numFmtId="176" fontId="21" fillId="0" borderId="56" xfId="1" applyNumberFormat="1" applyFont="1" applyBorder="1" applyAlignment="1" applyProtection="1">
      <alignment horizontal="right" vertical="center" wrapText="1"/>
      <protection locked="0"/>
    </xf>
    <xf numFmtId="177" fontId="21" fillId="4" borderId="57" xfId="1" applyNumberFormat="1" applyFont="1" applyFill="1" applyBorder="1" applyAlignment="1" applyProtection="1">
      <alignment horizontal="right" vertical="center" wrapText="1"/>
      <protection locked="0"/>
    </xf>
    <xf numFmtId="177" fontId="21" fillId="0" borderId="56" xfId="1" applyNumberFormat="1" applyFont="1" applyBorder="1" applyAlignment="1" applyProtection="1">
      <alignment horizontal="right" vertical="center" wrapText="1"/>
      <protection locked="0"/>
    </xf>
    <xf numFmtId="176" fontId="21" fillId="4" borderId="57" xfId="1" applyNumberFormat="1" applyFont="1" applyFill="1" applyBorder="1" applyAlignment="1" applyProtection="1">
      <alignment horizontal="right" vertical="center"/>
      <protection locked="0"/>
    </xf>
    <xf numFmtId="176" fontId="21" fillId="2" borderId="56" xfId="1" applyNumberFormat="1" applyFont="1" applyFill="1" applyBorder="1" applyAlignment="1" applyProtection="1">
      <alignment horizontal="right" vertical="center"/>
      <protection locked="0"/>
    </xf>
    <xf numFmtId="176" fontId="21" fillId="2" borderId="57" xfId="1" applyNumberFormat="1" applyFont="1" applyFill="1" applyBorder="1" applyAlignment="1" applyProtection="1">
      <alignment horizontal="right" vertical="center"/>
      <protection locked="0"/>
    </xf>
    <xf numFmtId="178" fontId="21" fillId="4" borderId="57" xfId="1" applyNumberFormat="1" applyFont="1" applyFill="1" applyBorder="1" applyAlignment="1" applyProtection="1">
      <alignment horizontal="right" vertical="center" wrapText="1"/>
      <protection locked="0"/>
    </xf>
    <xf numFmtId="178" fontId="21" fillId="0" borderId="56" xfId="1" applyNumberFormat="1" applyFont="1" applyBorder="1" applyAlignment="1" applyProtection="1">
      <alignment horizontal="right" vertical="center" wrapText="1"/>
      <protection locked="0"/>
    </xf>
    <xf numFmtId="182" fontId="37" fillId="4" borderId="98" xfId="0" applyNumberFormat="1" applyFont="1" applyFill="1" applyBorder="1" applyAlignment="1" applyProtection="1">
      <alignment horizontal="distributed" vertical="center" wrapText="1"/>
      <protection locked="0"/>
    </xf>
    <xf numFmtId="182" fontId="21" fillId="4" borderId="57" xfId="1" applyNumberFormat="1" applyFont="1" applyFill="1" applyBorder="1" applyAlignment="1" applyProtection="1">
      <alignment horizontal="right" vertical="center" wrapText="1"/>
      <protection locked="0"/>
    </xf>
    <xf numFmtId="182" fontId="21" fillId="2" borderId="57" xfId="1" applyNumberFormat="1" applyFont="1" applyFill="1" applyBorder="1" applyAlignment="1" applyProtection="1">
      <alignment horizontal="right" vertical="center" wrapText="1"/>
      <protection locked="0"/>
    </xf>
    <xf numFmtId="0" fontId="38" fillId="4" borderId="97" xfId="0" applyFont="1" applyFill="1" applyBorder="1" applyAlignment="1" applyProtection="1">
      <alignment horizontal="distributed" vertical="center" wrapText="1"/>
      <protection locked="0"/>
    </xf>
    <xf numFmtId="0" fontId="38" fillId="4" borderId="99" xfId="0" applyFont="1" applyFill="1" applyBorder="1" applyAlignment="1" applyProtection="1">
      <alignment vertical="center" wrapText="1"/>
      <protection locked="0"/>
    </xf>
    <xf numFmtId="0" fontId="37" fillId="4" borderId="92" xfId="0" applyFont="1" applyFill="1" applyBorder="1" applyAlignment="1" applyProtection="1">
      <alignment horizontal="distributed" vertical="center"/>
      <protection locked="0"/>
    </xf>
    <xf numFmtId="0" fontId="39" fillId="4" borderId="102" xfId="0" applyFont="1" applyFill="1" applyBorder="1" applyAlignment="1" applyProtection="1">
      <alignment vertical="center"/>
      <protection locked="0"/>
    </xf>
    <xf numFmtId="176" fontId="21" fillId="2" borderId="57" xfId="1" applyNumberFormat="1" applyFont="1" applyFill="1" applyBorder="1" applyAlignment="1" applyProtection="1">
      <alignment horizontal="right" vertical="center" wrapText="1"/>
      <protection locked="0"/>
    </xf>
    <xf numFmtId="177" fontId="21" fillId="2" borderId="57" xfId="1" applyNumberFormat="1" applyFont="1" applyFill="1" applyBorder="1" applyAlignment="1" applyProtection="1">
      <alignment horizontal="right" vertical="center" wrapText="1"/>
      <protection locked="0"/>
    </xf>
    <xf numFmtId="178" fontId="21" fillId="2" borderId="57" xfId="1" applyNumberFormat="1" applyFont="1" applyFill="1" applyBorder="1" applyAlignment="1" applyProtection="1">
      <alignment horizontal="right" vertical="center" wrapText="1"/>
      <protection locked="0"/>
    </xf>
    <xf numFmtId="176" fontId="21" fillId="0" borderId="105" xfId="1" applyNumberFormat="1" applyFont="1" applyFill="1" applyBorder="1" applyAlignment="1" applyProtection="1">
      <alignment horizontal="right" vertical="center" wrapText="1"/>
      <protection locked="0"/>
    </xf>
    <xf numFmtId="176" fontId="21" fillId="0" borderId="106" xfId="1" applyNumberFormat="1" applyFont="1" applyFill="1" applyBorder="1" applyAlignment="1" applyProtection="1">
      <alignment horizontal="right" vertical="center" wrapText="1"/>
      <protection locked="0"/>
    </xf>
    <xf numFmtId="177" fontId="21" fillId="0" borderId="106" xfId="1" applyNumberFormat="1" applyFont="1" applyFill="1" applyBorder="1" applyAlignment="1" applyProtection="1">
      <alignment horizontal="right" vertical="center" wrapText="1"/>
      <protection locked="0"/>
    </xf>
    <xf numFmtId="176" fontId="21" fillId="2" borderId="106" xfId="1" applyNumberFormat="1" applyFont="1" applyFill="1" applyBorder="1" applyAlignment="1" applyProtection="1">
      <alignment horizontal="right" vertical="center"/>
      <protection locked="0"/>
    </xf>
    <xf numFmtId="178" fontId="21" fillId="0" borderId="106" xfId="1" applyNumberFormat="1" applyFont="1" applyBorder="1" applyAlignment="1" applyProtection="1">
      <alignment horizontal="right" vertical="center" wrapText="1"/>
      <protection locked="0"/>
    </xf>
    <xf numFmtId="182" fontId="21" fillId="2" borderId="106" xfId="1" applyNumberFormat="1" applyFont="1" applyFill="1" applyBorder="1" applyAlignment="1" applyProtection="1">
      <alignment horizontal="right" vertical="center" wrapText="1"/>
      <protection locked="0"/>
    </xf>
    <xf numFmtId="38" fontId="2" fillId="0" borderId="48" xfId="1" applyFont="1" applyBorder="1" applyAlignment="1">
      <alignment horizontal="center" vertical="center"/>
    </xf>
    <xf numFmtId="0" fontId="0" fillId="3" borderId="2" xfId="0" applyFont="1" applyFill="1" applyBorder="1" applyAlignment="1" applyProtection="1">
      <alignment horizontal="center" vertical="center" wrapText="1"/>
      <protection locked="0"/>
    </xf>
    <xf numFmtId="0" fontId="21" fillId="0" borderId="2" xfId="0" applyFont="1" applyBorder="1" applyAlignment="1" applyProtection="1">
      <alignment horizontal="left" vertical="center" wrapText="1"/>
      <protection locked="0"/>
    </xf>
    <xf numFmtId="176" fontId="41" fillId="0" borderId="3" xfId="1" applyNumberFormat="1" applyFont="1" applyBorder="1" applyAlignment="1" applyProtection="1">
      <alignment vertical="center" wrapText="1"/>
      <protection locked="0"/>
    </xf>
    <xf numFmtId="176" fontId="41" fillId="0" borderId="3" xfId="1" applyNumberFormat="1" applyFont="1" applyFill="1" applyBorder="1" applyAlignment="1" applyProtection="1">
      <alignment vertical="center" wrapText="1"/>
      <protection locked="0"/>
    </xf>
    <xf numFmtId="176" fontId="41" fillId="0" borderId="40" xfId="1" applyNumberFormat="1" applyFont="1" applyFill="1" applyBorder="1" applyAlignment="1" applyProtection="1">
      <alignment vertical="center" wrapText="1"/>
      <protection locked="0"/>
    </xf>
    <xf numFmtId="176" fontId="41" fillId="0" borderId="3" xfId="1" applyNumberFormat="1" applyFont="1" applyFill="1" applyBorder="1" applyAlignment="1" applyProtection="1">
      <alignment horizontal="left" vertical="center" wrapText="1"/>
      <protection locked="0"/>
    </xf>
    <xf numFmtId="0" fontId="40" fillId="0" borderId="40" xfId="0" applyFont="1" applyBorder="1" applyProtection="1">
      <alignment vertical="center"/>
      <protection locked="0"/>
    </xf>
    <xf numFmtId="0" fontId="23" fillId="0" borderId="2"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179" fontId="26" fillId="0" borderId="0" xfId="0" applyNumberFormat="1" applyFont="1" applyAlignment="1" applyProtection="1">
      <alignment horizontal="center" vertical="center" wrapText="1"/>
      <protection locked="0"/>
    </xf>
    <xf numFmtId="0" fontId="33" fillId="0" borderId="0" xfId="0" applyFont="1" applyAlignment="1" applyProtection="1">
      <alignment horizontal="center" vertical="center"/>
      <protection locked="0"/>
    </xf>
    <xf numFmtId="0" fontId="21" fillId="0" borderId="10" xfId="0" applyFont="1" applyBorder="1" applyAlignment="1" applyProtection="1">
      <alignment horizontal="left" vertical="center" wrapText="1" indent="1"/>
      <protection locked="0"/>
    </xf>
    <xf numFmtId="0" fontId="21" fillId="0" borderId="58" xfId="0" applyFont="1" applyBorder="1" applyAlignment="1" applyProtection="1">
      <alignment horizontal="left" vertical="center" wrapText="1" indent="1"/>
      <protection locked="0"/>
    </xf>
    <xf numFmtId="0" fontId="21" fillId="0" borderId="60" xfId="0" applyFont="1" applyBorder="1" applyAlignment="1" applyProtection="1">
      <alignment horizontal="left" vertical="center" wrapText="1" indent="1"/>
      <protection locked="0"/>
    </xf>
    <xf numFmtId="0" fontId="21" fillId="0" borderId="10" xfId="0" applyFont="1" applyBorder="1" applyAlignment="1" applyProtection="1">
      <alignment horizontal="center" vertical="center" wrapText="1"/>
      <protection locked="0"/>
    </xf>
    <xf numFmtId="0" fontId="21" fillId="0" borderId="60" xfId="0" applyFont="1" applyBorder="1" applyAlignment="1" applyProtection="1">
      <alignment horizontal="center" vertical="center" wrapText="1"/>
      <protection locked="0"/>
    </xf>
    <xf numFmtId="0" fontId="25" fillId="0" borderId="0" xfId="0" applyFont="1" applyBorder="1" applyAlignment="1" applyProtection="1">
      <alignment horizontal="justify" vertical="center" wrapText="1"/>
      <protection locked="0"/>
    </xf>
    <xf numFmtId="0" fontId="2" fillId="0" borderId="83" xfId="0" applyFont="1" applyBorder="1" applyAlignment="1" applyProtection="1">
      <alignment horizontal="left" vertical="center" wrapText="1"/>
      <protection locked="0"/>
    </xf>
    <xf numFmtId="0" fontId="25" fillId="0" borderId="3"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9" fontId="40" fillId="2" borderId="103" xfId="0" applyNumberFormat="1" applyFont="1" applyFill="1" applyBorder="1" applyAlignment="1" applyProtection="1">
      <alignment horizontal="center" vertical="center"/>
      <protection locked="0"/>
    </xf>
    <xf numFmtId="9" fontId="40" fillId="2" borderId="104" xfId="0" applyNumberFormat="1" applyFont="1" applyFill="1" applyBorder="1" applyAlignment="1" applyProtection="1">
      <alignment horizontal="center" vertical="center"/>
      <protection locked="0"/>
    </xf>
    <xf numFmtId="0" fontId="21" fillId="0" borderId="2" xfId="0" applyFont="1" applyBorder="1" applyAlignment="1" applyProtection="1">
      <alignment horizontal="left" vertical="center" wrapText="1"/>
      <protection locked="0"/>
    </xf>
    <xf numFmtId="0" fontId="32" fillId="4" borderId="54" xfId="0" applyFont="1" applyFill="1" applyBorder="1" applyAlignment="1" applyProtection="1">
      <alignment horizontal="center" vertical="center" wrapText="1" shrinkToFit="1"/>
      <protection locked="0"/>
    </xf>
    <xf numFmtId="0" fontId="32" fillId="4" borderId="55" xfId="0" applyFont="1" applyFill="1" applyBorder="1" applyAlignment="1" applyProtection="1">
      <alignment horizontal="center" vertical="center" wrapText="1" shrinkToFit="1"/>
      <protection locked="0"/>
    </xf>
    <xf numFmtId="0" fontId="18" fillId="0" borderId="100" xfId="0" applyFont="1" applyBorder="1" applyAlignment="1" applyProtection="1">
      <alignment horizontal="center" vertical="center"/>
      <protection locked="0"/>
    </xf>
    <xf numFmtId="0" fontId="18" fillId="0" borderId="101" xfId="0" applyFont="1" applyBorder="1" applyAlignment="1" applyProtection="1">
      <alignment horizontal="center" vertical="center"/>
      <protection locked="0"/>
    </xf>
    <xf numFmtId="176" fontId="2" fillId="0" borderId="52" xfId="1" applyNumberFormat="1" applyFont="1" applyBorder="1" applyAlignment="1" applyProtection="1">
      <alignment horizontal="left" vertical="center" wrapText="1"/>
      <protection locked="0"/>
    </xf>
    <xf numFmtId="176" fontId="2" fillId="0" borderId="62" xfId="1" applyNumberFormat="1" applyFont="1" applyBorder="1" applyAlignment="1" applyProtection="1">
      <alignment horizontal="left" vertical="center" wrapText="1"/>
      <protection locked="0"/>
    </xf>
    <xf numFmtId="176" fontId="2" fillId="0" borderId="53" xfId="1" applyNumberFormat="1" applyFont="1" applyBorder="1" applyAlignment="1" applyProtection="1">
      <alignment horizontal="left" vertical="center" wrapText="1"/>
      <protection locked="0"/>
    </xf>
    <xf numFmtId="38" fontId="2" fillId="0" borderId="63" xfId="1" applyFont="1" applyBorder="1" applyAlignment="1" applyProtection="1">
      <alignment vertical="center" wrapText="1"/>
      <protection locked="0"/>
    </xf>
    <xf numFmtId="38" fontId="2" fillId="0" borderId="64" xfId="1" applyFont="1" applyBorder="1" applyAlignment="1" applyProtection="1">
      <alignment vertical="center" wrapText="1"/>
      <protection locked="0"/>
    </xf>
    <xf numFmtId="176" fontId="2" fillId="0" borderId="50" xfId="1" applyNumberFormat="1" applyFont="1" applyBorder="1" applyAlignment="1" applyProtection="1">
      <alignment horizontal="left" vertical="center" wrapText="1"/>
      <protection locked="0"/>
    </xf>
    <xf numFmtId="176" fontId="2" fillId="0" borderId="65" xfId="1" applyNumberFormat="1" applyFont="1" applyBorder="1" applyAlignment="1" applyProtection="1">
      <alignment horizontal="left" vertical="center" wrapText="1"/>
      <protection locked="0"/>
    </xf>
    <xf numFmtId="176" fontId="2" fillId="0" borderId="51" xfId="1" applyNumberFormat="1" applyFont="1" applyBorder="1" applyAlignment="1" applyProtection="1">
      <alignment horizontal="left" vertical="center" wrapText="1"/>
      <protection locked="0"/>
    </xf>
    <xf numFmtId="38" fontId="2" fillId="0" borderId="40" xfId="1" applyFont="1" applyBorder="1" applyAlignment="1" applyProtection="1">
      <alignment vertical="center" wrapText="1"/>
      <protection locked="0"/>
    </xf>
    <xf numFmtId="38" fontId="2" fillId="0" borderId="66" xfId="1" applyFont="1" applyBorder="1" applyAlignment="1" applyProtection="1">
      <alignment vertical="center" wrapText="1"/>
      <protection locked="0"/>
    </xf>
    <xf numFmtId="38" fontId="2" fillId="0" borderId="67" xfId="1" applyFont="1" applyBorder="1" applyAlignment="1" applyProtection="1">
      <alignment horizontal="left" vertical="center" wrapText="1"/>
      <protection locked="0"/>
    </xf>
    <xf numFmtId="38" fontId="2" fillId="0" borderId="68" xfId="1" applyFont="1" applyBorder="1" applyAlignment="1" applyProtection="1">
      <alignment horizontal="left" vertical="center" wrapText="1"/>
      <protection locked="0"/>
    </xf>
    <xf numFmtId="38" fontId="2" fillId="0" borderId="59" xfId="1" applyFont="1" applyBorder="1" applyAlignment="1" applyProtection="1">
      <alignment horizontal="left" vertical="center" wrapText="1"/>
      <protection locked="0"/>
    </xf>
    <xf numFmtId="38" fontId="2" fillId="0" borderId="69" xfId="1" applyFont="1" applyBorder="1" applyAlignment="1" applyProtection="1">
      <alignment vertical="center" wrapText="1"/>
      <protection locked="0"/>
    </xf>
    <xf numFmtId="38" fontId="2" fillId="0" borderId="70" xfId="1" applyFont="1" applyBorder="1" applyAlignment="1" applyProtection="1">
      <alignment vertical="center" wrapText="1"/>
      <protection locked="0"/>
    </xf>
    <xf numFmtId="176" fontId="2" fillId="0" borderId="109" xfId="1" applyNumberFormat="1" applyFont="1" applyBorder="1" applyAlignment="1" applyProtection="1">
      <alignment horizontal="left" vertical="center" wrapText="1"/>
      <protection locked="0"/>
    </xf>
    <xf numFmtId="176" fontId="2" fillId="0" borderId="9" xfId="1" applyNumberFormat="1" applyFont="1" applyBorder="1" applyAlignment="1" applyProtection="1">
      <alignment horizontal="left" vertical="center" wrapText="1"/>
      <protection locked="0"/>
    </xf>
    <xf numFmtId="176" fontId="2" fillId="0" borderId="66" xfId="1" applyNumberFormat="1" applyFont="1" applyBorder="1" applyAlignment="1" applyProtection="1">
      <alignment horizontal="left" vertical="center" wrapText="1"/>
      <protection locked="0"/>
    </xf>
    <xf numFmtId="38" fontId="2" fillId="0" borderId="110" xfId="1" applyFont="1" applyBorder="1" applyAlignment="1" applyProtection="1">
      <alignment vertical="center" wrapText="1"/>
      <protection locked="0"/>
    </xf>
    <xf numFmtId="38" fontId="2" fillId="0" borderId="109" xfId="1" applyFont="1" applyBorder="1" applyAlignment="1" applyProtection="1">
      <alignment horizontal="left" vertical="center" wrapText="1"/>
      <protection locked="0"/>
    </xf>
    <xf numFmtId="38" fontId="2" fillId="0" borderId="9" xfId="1" applyFont="1" applyBorder="1" applyAlignment="1" applyProtection="1">
      <alignment horizontal="left" vertical="center" wrapText="1"/>
      <protection locked="0"/>
    </xf>
    <xf numFmtId="38" fontId="2" fillId="0" borderId="66" xfId="1" applyFont="1" applyBorder="1" applyAlignment="1" applyProtection="1">
      <alignment horizontal="left" vertical="center" wrapText="1"/>
      <protection locked="0"/>
    </xf>
    <xf numFmtId="176" fontId="2" fillId="0" borderId="40" xfId="1" applyNumberFormat="1" applyFont="1" applyBorder="1" applyAlignment="1" applyProtection="1">
      <alignment vertical="center" wrapText="1"/>
      <protection locked="0"/>
    </xf>
    <xf numFmtId="176" fontId="2" fillId="0" borderId="110" xfId="1" applyNumberFormat="1" applyFont="1" applyBorder="1" applyAlignment="1" applyProtection="1">
      <alignment vertical="center" wrapText="1"/>
      <protection locked="0"/>
    </xf>
    <xf numFmtId="180" fontId="27" fillId="0" borderId="0" xfId="0" applyNumberFormat="1" applyFont="1" applyFill="1" applyBorder="1" applyAlignment="1" applyProtection="1">
      <alignment horizontal="center" vertical="center"/>
      <protection locked="0"/>
    </xf>
    <xf numFmtId="0" fontId="28" fillId="0" borderId="10" xfId="0" applyFont="1" applyBorder="1" applyAlignment="1" applyProtection="1">
      <alignment horizontal="center" vertical="center" wrapText="1"/>
      <protection locked="0"/>
    </xf>
    <xf numFmtId="0" fontId="28" fillId="0" borderId="58" xfId="0" applyFont="1" applyBorder="1" applyAlignment="1" applyProtection="1">
      <alignment horizontal="center" vertical="center" wrapText="1"/>
      <protection locked="0"/>
    </xf>
    <xf numFmtId="0" fontId="28" fillId="0" borderId="60" xfId="0" applyFont="1" applyBorder="1" applyAlignment="1" applyProtection="1">
      <alignment horizontal="center" vertical="center" wrapText="1"/>
      <protection locked="0"/>
    </xf>
    <xf numFmtId="176" fontId="2" fillId="0" borderId="107" xfId="1" applyNumberFormat="1" applyFont="1" applyBorder="1" applyAlignment="1" applyProtection="1">
      <alignment horizontal="left" vertical="center" wrapText="1"/>
      <protection locked="0"/>
    </xf>
    <xf numFmtId="176" fontId="2" fillId="0" borderId="8" xfId="1" applyNumberFormat="1" applyFont="1" applyBorder="1" applyAlignment="1" applyProtection="1">
      <alignment horizontal="left" vertical="center" wrapText="1"/>
      <protection locked="0"/>
    </xf>
    <xf numFmtId="176" fontId="2" fillId="0" borderId="72" xfId="1" applyNumberFormat="1" applyFont="1" applyBorder="1" applyAlignment="1" applyProtection="1">
      <alignment horizontal="left" vertical="center" wrapText="1"/>
      <protection locked="0"/>
    </xf>
    <xf numFmtId="176" fontId="2" fillId="0" borderId="71" xfId="1" applyNumberFormat="1" applyFont="1" applyBorder="1" applyAlignment="1" applyProtection="1">
      <alignment vertical="center" wrapText="1"/>
      <protection locked="0"/>
    </xf>
    <xf numFmtId="176" fontId="2" fillId="0" borderId="108" xfId="1" applyNumberFormat="1" applyFont="1" applyBorder="1" applyAlignment="1" applyProtection="1">
      <alignment vertical="center" wrapText="1"/>
      <protection locked="0"/>
    </xf>
    <xf numFmtId="38" fontId="2" fillId="0" borderId="40" xfId="1" applyFont="1" applyBorder="1" applyAlignment="1" applyProtection="1">
      <alignment vertical="top" wrapText="1"/>
      <protection locked="0"/>
    </xf>
    <xf numFmtId="38" fontId="2" fillId="0" borderId="110" xfId="1" applyFont="1" applyBorder="1" applyAlignment="1" applyProtection="1">
      <alignment vertical="top" wrapText="1"/>
      <protection locked="0"/>
    </xf>
    <xf numFmtId="38" fontId="2" fillId="0" borderId="73" xfId="1" applyFont="1" applyBorder="1" applyAlignment="1">
      <alignment horizontal="center" vertical="center" wrapText="1"/>
    </xf>
    <xf numFmtId="38" fontId="2" fillId="0" borderId="74" xfId="1" applyFont="1" applyBorder="1" applyAlignment="1">
      <alignment horizontal="center" vertical="center"/>
    </xf>
    <xf numFmtId="38" fontId="2" fillId="0" borderId="21" xfId="1" applyFont="1" applyBorder="1" applyAlignment="1">
      <alignment horizontal="center" vertical="center"/>
    </xf>
    <xf numFmtId="38" fontId="2" fillId="0" borderId="75" xfId="1" applyFont="1" applyBorder="1" applyAlignment="1">
      <alignment horizontal="center" vertical="center"/>
    </xf>
    <xf numFmtId="38" fontId="2" fillId="0" borderId="76" xfId="1" applyFont="1" applyBorder="1" applyAlignment="1">
      <alignment horizontal="center" vertical="center"/>
    </xf>
    <xf numFmtId="38" fontId="2" fillId="0" borderId="19" xfId="1" applyFont="1" applyBorder="1" applyAlignment="1">
      <alignment horizontal="center" vertical="center"/>
    </xf>
    <xf numFmtId="38" fontId="2" fillId="0" borderId="38" xfId="1" applyFont="1" applyFill="1" applyBorder="1" applyAlignment="1">
      <alignment horizontal="center" vertical="center"/>
    </xf>
    <xf numFmtId="38" fontId="2" fillId="0" borderId="35" xfId="1" applyFont="1" applyFill="1" applyBorder="1" applyAlignment="1">
      <alignment horizontal="center" vertical="center"/>
    </xf>
    <xf numFmtId="38" fontId="2" fillId="0" borderId="77" xfId="1" applyFont="1" applyBorder="1" applyAlignment="1">
      <alignment horizontal="center" vertical="center"/>
    </xf>
    <xf numFmtId="38" fontId="2" fillId="0" borderId="48" xfId="1" applyFont="1" applyBorder="1" applyAlignment="1">
      <alignment horizontal="center" vertical="center"/>
    </xf>
    <xf numFmtId="38" fontId="2" fillId="0" borderId="38" xfId="1" applyFont="1" applyBorder="1" applyAlignment="1">
      <alignment horizontal="center" vertical="center"/>
    </xf>
    <xf numFmtId="38" fontId="2" fillId="0" borderId="35" xfId="1" applyFont="1" applyBorder="1" applyAlignment="1">
      <alignment horizontal="center" vertical="center"/>
    </xf>
    <xf numFmtId="38" fontId="2" fillId="0" borderId="78" xfId="1" applyFont="1" applyBorder="1" applyAlignment="1">
      <alignment horizontal="center" vertical="center"/>
    </xf>
    <xf numFmtId="38" fontId="2" fillId="0" borderId="79" xfId="1" applyFont="1" applyBorder="1" applyAlignment="1">
      <alignment horizontal="center" vertical="center"/>
    </xf>
    <xf numFmtId="38" fontId="2" fillId="0" borderId="80" xfId="1" applyFont="1" applyBorder="1" applyAlignment="1">
      <alignment horizontal="center" vertical="center"/>
    </xf>
    <xf numFmtId="38" fontId="14" fillId="2" borderId="38" xfId="1" applyFont="1" applyFill="1" applyBorder="1" applyAlignment="1">
      <alignment horizontal="center" vertical="center"/>
    </xf>
    <xf numFmtId="38" fontId="14" fillId="2" borderId="78" xfId="1" applyFont="1" applyFill="1" applyBorder="1" applyAlignment="1">
      <alignment horizontal="center" vertical="center"/>
    </xf>
    <xf numFmtId="181" fontId="14" fillId="2" borderId="38" xfId="1" applyNumberFormat="1" applyFont="1" applyFill="1" applyBorder="1" applyAlignment="1">
      <alignment horizontal="center" vertical="center"/>
    </xf>
    <xf numFmtId="181" fontId="14" fillId="2" borderId="78" xfId="1" applyNumberFormat="1" applyFont="1" applyFill="1" applyBorder="1" applyAlignment="1">
      <alignment horizontal="center" vertical="center"/>
    </xf>
    <xf numFmtId="38" fontId="2" fillId="0" borderId="81" xfId="1" applyFont="1" applyBorder="1" applyAlignment="1">
      <alignment horizontal="center" vertical="center"/>
    </xf>
    <xf numFmtId="38" fontId="2" fillId="0" borderId="19" xfId="1" applyFont="1" applyFill="1" applyBorder="1" applyAlignment="1">
      <alignment horizontal="center" vertical="center"/>
    </xf>
    <xf numFmtId="38" fontId="2" fillId="0" borderId="77" xfId="1" applyFont="1" applyFill="1" applyBorder="1" applyAlignment="1">
      <alignment horizontal="center" vertical="center"/>
    </xf>
    <xf numFmtId="38" fontId="2" fillId="0" borderId="12" xfId="1" applyFont="1" applyBorder="1" applyAlignment="1">
      <alignment horizontal="center" vertical="center"/>
    </xf>
    <xf numFmtId="38" fontId="2" fillId="0" borderId="82" xfId="1" applyFont="1" applyBorder="1" applyAlignment="1">
      <alignment horizontal="center" vertical="center"/>
    </xf>
    <xf numFmtId="0" fontId="0" fillId="0" borderId="2" xfId="0" applyFont="1" applyBorder="1" applyAlignment="1" applyProtection="1">
      <alignment horizontal="center" vertical="center" wrapText="1"/>
      <protection locked="0"/>
    </xf>
    <xf numFmtId="0" fontId="0" fillId="3" borderId="2" xfId="0" applyFont="1" applyFill="1" applyBorder="1" applyAlignment="1" applyProtection="1">
      <alignment horizontal="center" vertical="center" wrapText="1"/>
      <protection locked="0"/>
    </xf>
    <xf numFmtId="0" fontId="21" fillId="0" borderId="2" xfId="0" applyFont="1" applyBorder="1" applyAlignment="1" applyProtection="1">
      <alignment horizontal="left" vertical="center" shrinkToFit="1"/>
      <protection locked="0"/>
    </xf>
    <xf numFmtId="0" fontId="21" fillId="0" borderId="58" xfId="0" applyFont="1" applyBorder="1" applyAlignment="1" applyProtection="1">
      <alignment horizontal="center" vertical="center" wrapText="1"/>
      <protection locked="0"/>
    </xf>
    <xf numFmtId="0" fontId="21" fillId="0" borderId="7" xfId="0" applyFont="1" applyBorder="1" applyAlignment="1" applyProtection="1">
      <alignment horizontal="left" vertical="center" wrapText="1"/>
      <protection locked="0"/>
    </xf>
    <xf numFmtId="0" fontId="21" fillId="0" borderId="7" xfId="0" applyFont="1" applyBorder="1" applyAlignment="1" applyProtection="1">
      <alignment horizontal="left" vertical="top" wrapText="1"/>
      <protection locked="0"/>
    </xf>
    <xf numFmtId="0" fontId="21" fillId="0" borderId="4" xfId="0" applyFont="1" applyBorder="1" applyAlignment="1" applyProtection="1">
      <alignment horizontal="left" vertical="center" wrapText="1"/>
      <protection locked="0"/>
    </xf>
    <xf numFmtId="0" fontId="21" fillId="0" borderId="4" xfId="0" applyFont="1" applyBorder="1" applyAlignment="1" applyProtection="1">
      <alignment horizontal="left" vertical="top"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3" fillId="0" borderId="4" xfId="0" applyFont="1" applyBorder="1" applyAlignment="1" applyProtection="1">
      <alignment horizontal="left" vertical="top" wrapText="1"/>
      <protection locked="0"/>
    </xf>
    <xf numFmtId="0" fontId="21" fillId="0" borderId="3" xfId="0" applyFont="1" applyBorder="1" applyAlignment="1" applyProtection="1">
      <alignment horizontal="left" vertical="center" wrapText="1"/>
      <protection locked="0"/>
    </xf>
    <xf numFmtId="0" fontId="2" fillId="0" borderId="84" xfId="0" applyFont="1" applyBorder="1" applyAlignment="1" applyProtection="1">
      <alignment horizontal="left" vertical="center"/>
      <protection locked="0"/>
    </xf>
    <xf numFmtId="0" fontId="2" fillId="0" borderId="85" xfId="0" applyFont="1" applyBorder="1" applyAlignment="1" applyProtection="1">
      <alignment horizontal="left" vertical="center"/>
      <protection locked="0"/>
    </xf>
    <xf numFmtId="0" fontId="21" fillId="0" borderId="6" xfId="0" applyFont="1" applyBorder="1" applyAlignment="1" applyProtection="1">
      <alignment horizontal="left" vertical="center" wrapText="1"/>
      <protection locked="0"/>
    </xf>
    <xf numFmtId="0" fontId="2" fillId="0" borderId="86"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1" fillId="0" borderId="7"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shrinkToFit="1"/>
      <protection locked="0"/>
    </xf>
    <xf numFmtId="0" fontId="21" fillId="0" borderId="5" xfId="0" applyFont="1" applyBorder="1" applyAlignment="1" applyProtection="1">
      <alignment horizontal="left" vertical="center" wrapText="1" shrinkToFit="1"/>
      <protection locked="0"/>
    </xf>
    <xf numFmtId="0" fontId="21" fillId="0" borderId="58" xfId="0" applyFont="1" applyBorder="1" applyAlignment="1" applyProtection="1">
      <alignment horizontal="left" vertical="top" wrapText="1"/>
      <protection locked="0"/>
    </xf>
    <xf numFmtId="0" fontId="21" fillId="0" borderId="60" xfId="0" applyFont="1" applyBorder="1" applyAlignment="1" applyProtection="1">
      <alignment horizontal="left" vertical="top" wrapText="1"/>
      <protection locked="0"/>
    </xf>
    <xf numFmtId="0" fontId="21" fillId="0" borderId="2" xfId="0" applyFont="1" applyBorder="1" applyAlignment="1" applyProtection="1">
      <alignment horizontal="left" vertical="center" wrapText="1" shrinkToFit="1"/>
      <protection locked="0"/>
    </xf>
  </cellXfs>
  <cellStyles count="4">
    <cellStyle name="桁区切り" xfId="1" builtinId="6"/>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19050</xdr:colOff>
      <xdr:row>21</xdr:row>
      <xdr:rowOff>69851</xdr:rowOff>
    </xdr:from>
    <xdr:to>
      <xdr:col>4</xdr:col>
      <xdr:colOff>682565</xdr:colOff>
      <xdr:row>23</xdr:row>
      <xdr:rowOff>19051</xdr:rowOff>
    </xdr:to>
    <xdr:sp macro="" textlink="">
      <xdr:nvSpPr>
        <xdr:cNvPr id="2" name="線吹き出し 1 (枠付き) 1"/>
        <xdr:cNvSpPr/>
      </xdr:nvSpPr>
      <xdr:spPr>
        <a:xfrm>
          <a:off x="3194050" y="5848351"/>
          <a:ext cx="663515" cy="546100"/>
        </a:xfrm>
        <a:prstGeom prst="borderCallout1">
          <a:avLst>
            <a:gd name="adj1" fmla="val 105960"/>
            <a:gd name="adj2" fmla="val 44303"/>
            <a:gd name="adj3" fmla="val 194752"/>
            <a:gd name="adj4" fmla="val 44539"/>
          </a:avLst>
        </a:prstGeom>
        <a:solidFill>
          <a:schemeClr val="bg1"/>
        </a:solidFill>
        <a:ln w="12700">
          <a:solidFill>
            <a:schemeClr val="tx2"/>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700"/>
            </a:lnSpc>
          </a:pPr>
          <a:r>
            <a:rPr kumimoji="1" lang="ja-JP" altLang="en-US" sz="900">
              <a:solidFill>
                <a:schemeClr val="tx2"/>
              </a:solidFill>
            </a:rPr>
            <a:t>計画と同じ数値を記入</a:t>
          </a:r>
        </a:p>
      </xdr:txBody>
    </xdr:sp>
    <xdr:clientData/>
  </xdr:twoCellAnchor>
  <xdr:twoCellAnchor>
    <xdr:from>
      <xdr:col>3</xdr:col>
      <xdr:colOff>95250</xdr:colOff>
      <xdr:row>21</xdr:row>
      <xdr:rowOff>0</xdr:rowOff>
    </xdr:from>
    <xdr:to>
      <xdr:col>3</xdr:col>
      <xdr:colOff>730250</xdr:colOff>
      <xdr:row>23</xdr:row>
      <xdr:rowOff>98454</xdr:rowOff>
    </xdr:to>
    <xdr:sp macro="" textlink="">
      <xdr:nvSpPr>
        <xdr:cNvPr id="3" name="線吹き出し 1 (枠付き) 2"/>
        <xdr:cNvSpPr/>
      </xdr:nvSpPr>
      <xdr:spPr>
        <a:xfrm>
          <a:off x="2508250" y="5778500"/>
          <a:ext cx="635000" cy="695354"/>
        </a:xfrm>
        <a:prstGeom prst="borderCallout1">
          <a:avLst>
            <a:gd name="adj1" fmla="val 100708"/>
            <a:gd name="adj2" fmla="val 54456"/>
            <a:gd name="adj3" fmla="val 168910"/>
            <a:gd name="adj4" fmla="val 63140"/>
          </a:avLst>
        </a:prstGeom>
        <a:solidFill>
          <a:schemeClr val="bg1"/>
        </a:solidFill>
        <a:ln w="12700">
          <a:solidFill>
            <a:schemeClr val="tx2"/>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700"/>
            </a:lnSpc>
          </a:pPr>
          <a:r>
            <a:rPr kumimoji="1" lang="ja-JP" altLang="en-US" sz="900">
              <a:solidFill>
                <a:schemeClr val="tx2"/>
              </a:solidFill>
            </a:rPr>
            <a:t>実績は月額、時間額両方算出してください</a:t>
          </a:r>
        </a:p>
      </xdr:txBody>
    </xdr:sp>
    <xdr:clientData/>
  </xdr:twoCellAnchor>
  <xdr:twoCellAnchor>
    <xdr:from>
      <xdr:col>8</xdr:col>
      <xdr:colOff>222250</xdr:colOff>
      <xdr:row>29</xdr:row>
      <xdr:rowOff>146050</xdr:rowOff>
    </xdr:from>
    <xdr:to>
      <xdr:col>10</xdr:col>
      <xdr:colOff>69851</xdr:colOff>
      <xdr:row>31</xdr:row>
      <xdr:rowOff>314343</xdr:rowOff>
    </xdr:to>
    <xdr:sp macro="" textlink="">
      <xdr:nvSpPr>
        <xdr:cNvPr id="4" name="線吹き出し 1 (枠付き) 3"/>
        <xdr:cNvSpPr/>
      </xdr:nvSpPr>
      <xdr:spPr>
        <a:xfrm>
          <a:off x="6445250" y="8769350"/>
          <a:ext cx="635001" cy="1120793"/>
        </a:xfrm>
        <a:prstGeom prst="borderCallout1">
          <a:avLst>
            <a:gd name="adj1" fmla="val 49856"/>
            <a:gd name="adj2" fmla="val -4780"/>
            <a:gd name="adj3" fmla="val 98903"/>
            <a:gd name="adj4" fmla="val -156062"/>
          </a:avLst>
        </a:prstGeom>
        <a:solidFill>
          <a:schemeClr val="bg1"/>
        </a:solidFill>
        <a:ln w="12700">
          <a:solidFill>
            <a:schemeClr val="tx2"/>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lnSpc>
              <a:spcPts val="700"/>
            </a:lnSpc>
          </a:pPr>
          <a:r>
            <a:rPr lang="ja-JP" altLang="en-US" sz="900">
              <a:solidFill>
                <a:schemeClr val="tx2"/>
              </a:solidFill>
              <a:latin typeface="+mn-lt"/>
              <a:ea typeface="+mn-ea"/>
              <a:cs typeface="+mn-cs"/>
            </a:rPr>
            <a:t>月額か時間額いずれかを選択。（両方設定することも可）</a:t>
          </a:r>
          <a:endParaRPr lang="ja-JP" altLang="ja-JP" sz="900">
            <a:solidFill>
              <a:schemeClr val="tx2"/>
            </a:solidFill>
            <a:latin typeface="+mn-lt"/>
            <a:ea typeface="+mn-ea"/>
            <a:cs typeface="+mn-cs"/>
          </a:endParaRPr>
        </a:p>
      </xdr:txBody>
    </xdr:sp>
    <xdr:clientData/>
  </xdr:twoCellAnchor>
  <xdr:twoCellAnchor>
    <xdr:from>
      <xdr:col>7</xdr:col>
      <xdr:colOff>25400</xdr:colOff>
      <xdr:row>29</xdr:row>
      <xdr:rowOff>266700</xdr:rowOff>
    </xdr:from>
    <xdr:to>
      <xdr:col>8</xdr:col>
      <xdr:colOff>222250</xdr:colOff>
      <xdr:row>30</xdr:row>
      <xdr:rowOff>230197</xdr:rowOff>
    </xdr:to>
    <xdr:cxnSp macro="">
      <xdr:nvCxnSpPr>
        <xdr:cNvPr id="5" name="直線矢印コネクタ 4"/>
        <xdr:cNvCxnSpPr>
          <a:stCxn id="4" idx="2"/>
        </xdr:cNvCxnSpPr>
      </xdr:nvCxnSpPr>
      <xdr:spPr>
        <a:xfrm flipH="1" flipV="1">
          <a:off x="5486400" y="8890000"/>
          <a:ext cx="958850" cy="439747"/>
        </a:xfrm>
        <a:prstGeom prst="straightConnector1">
          <a:avLst/>
        </a:prstGeom>
        <a:ln>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273050</xdr:colOff>
      <xdr:row>35</xdr:row>
      <xdr:rowOff>12700</xdr:rowOff>
    </xdr:from>
    <xdr:to>
      <xdr:col>7</xdr:col>
      <xdr:colOff>612639</xdr:colOff>
      <xdr:row>38</xdr:row>
      <xdr:rowOff>28574</xdr:rowOff>
    </xdr:to>
    <xdr:sp macro="" textlink="">
      <xdr:nvSpPr>
        <xdr:cNvPr id="9" name="線吹き出し 1 (枠付き) 8"/>
        <xdr:cNvSpPr/>
      </xdr:nvSpPr>
      <xdr:spPr>
        <a:xfrm>
          <a:off x="4210050" y="11188700"/>
          <a:ext cx="1863589" cy="517524"/>
        </a:xfrm>
        <a:prstGeom prst="borderCallout1">
          <a:avLst>
            <a:gd name="adj1" fmla="val -9248"/>
            <a:gd name="adj2" fmla="val 50051"/>
            <a:gd name="adj3" fmla="val -59490"/>
            <a:gd name="adj4" fmla="val 58511"/>
          </a:avLst>
        </a:prstGeom>
        <a:solidFill>
          <a:schemeClr val="bg1"/>
        </a:solidFill>
        <a:ln w="12700">
          <a:solidFill>
            <a:schemeClr val="tx2"/>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eaLnBrk="1" fontAlgn="auto" latinLnBrk="0" hangingPunct="1">
            <a:lnSpc>
              <a:spcPts val="1100"/>
            </a:lnSpc>
          </a:pPr>
          <a:r>
            <a:rPr lang="ja-JP" altLang="en-US" sz="900">
              <a:solidFill>
                <a:schemeClr val="tx2"/>
              </a:solidFill>
              <a:latin typeface="+mn-lt"/>
              <a:ea typeface="+mn-ea"/>
              <a:cs typeface="+mn-cs"/>
            </a:rPr>
            <a:t>計画していた目標工賃と実際支払った工賃の達成度合いを％で表示</a:t>
          </a:r>
          <a:endParaRPr lang="ja-JP" altLang="ja-JP" sz="900">
            <a:solidFill>
              <a:schemeClr val="tx2"/>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view="pageLayout" zoomScaleNormal="85" workbookViewId="0">
      <selection activeCell="B28" sqref="B28"/>
    </sheetView>
  </sheetViews>
  <sheetFormatPr defaultRowHeight="16.5"/>
  <cols>
    <col min="1" max="1" width="3.19921875" customWidth="1"/>
    <col min="2" max="2" width="12.5" style="26" customWidth="1"/>
    <col min="3" max="6" width="12.8984375" style="26" customWidth="1"/>
    <col min="7" max="9" width="15.3984375" style="27" customWidth="1"/>
    <col min="10" max="10" width="3.59765625" style="2" customWidth="1"/>
    <col min="11" max="11" width="9" style="2" customWidth="1"/>
  </cols>
  <sheetData>
    <row r="1" spans="2:9" s="2" customFormat="1" ht="14.25" customHeight="1">
      <c r="B1" s="26"/>
      <c r="C1" s="26"/>
      <c r="D1" s="26"/>
      <c r="E1" s="26"/>
      <c r="F1" s="26"/>
      <c r="G1" s="27"/>
      <c r="H1" s="27"/>
      <c r="I1" s="27"/>
    </row>
    <row r="2" spans="2:9" s="2" customFormat="1" ht="14.25" customHeight="1">
      <c r="B2" s="26"/>
      <c r="C2" s="26"/>
      <c r="D2" s="26"/>
      <c r="E2" s="26"/>
      <c r="F2" s="26"/>
      <c r="G2" s="27"/>
      <c r="H2" s="27"/>
      <c r="I2" s="27"/>
    </row>
    <row r="3" spans="2:9" s="2" customFormat="1" ht="14.25" customHeight="1">
      <c r="B3" s="26"/>
      <c r="C3" s="26"/>
      <c r="D3" s="26"/>
      <c r="E3" s="26"/>
      <c r="F3" s="26"/>
      <c r="G3" s="27"/>
      <c r="H3" s="27"/>
      <c r="I3" s="27"/>
    </row>
    <row r="4" spans="2:9" s="2" customFormat="1" ht="14.25" customHeight="1">
      <c r="B4" s="26"/>
      <c r="C4" s="26"/>
      <c r="D4" s="26"/>
      <c r="E4" s="26"/>
      <c r="F4" s="26"/>
      <c r="G4" s="27"/>
      <c r="H4" s="27"/>
      <c r="I4" s="27"/>
    </row>
    <row r="5" spans="2:9" s="2" customFormat="1" ht="14.25" customHeight="1">
      <c r="B5" s="26"/>
      <c r="C5" s="26"/>
      <c r="D5" s="26"/>
      <c r="E5" s="26"/>
      <c r="F5" s="26"/>
      <c r="G5" s="27"/>
      <c r="H5" s="27"/>
      <c r="I5" s="27"/>
    </row>
    <row r="6" spans="2:9" s="2" customFormat="1" ht="14.25" customHeight="1">
      <c r="B6" s="26"/>
      <c r="C6" s="26"/>
      <c r="D6" s="26"/>
      <c r="E6" s="26"/>
      <c r="F6" s="26"/>
      <c r="G6" s="27"/>
      <c r="H6" s="27"/>
      <c r="I6" s="27"/>
    </row>
    <row r="7" spans="2:9" s="2" customFormat="1" ht="14.25" customHeight="1">
      <c r="B7" s="26"/>
      <c r="C7" s="26"/>
      <c r="D7" s="26"/>
      <c r="E7" s="26"/>
      <c r="F7" s="26"/>
      <c r="G7" s="27"/>
      <c r="H7" s="27"/>
      <c r="I7" s="27"/>
    </row>
    <row r="8" spans="2:9" s="2" customFormat="1" ht="14.25" customHeight="1">
      <c r="B8" s="26"/>
      <c r="C8" s="26"/>
      <c r="D8" s="26"/>
      <c r="E8" s="26"/>
      <c r="F8" s="26"/>
      <c r="G8" s="27"/>
      <c r="H8" s="27"/>
      <c r="I8" s="27"/>
    </row>
    <row r="9" spans="2:9" s="2" customFormat="1" ht="9.75" customHeight="1">
      <c r="B9" s="26"/>
      <c r="C9" s="26"/>
      <c r="D9" s="26"/>
      <c r="E9" s="26"/>
      <c r="F9" s="26"/>
      <c r="G9" s="27"/>
      <c r="H9" s="27"/>
      <c r="I9" s="27"/>
    </row>
    <row r="10" spans="2:9" s="2" customFormat="1" ht="27" customHeight="1">
      <c r="B10" s="26" t="s">
        <v>8</v>
      </c>
      <c r="C10" s="26"/>
      <c r="D10" s="26"/>
      <c r="E10" s="26"/>
      <c r="F10" s="26"/>
      <c r="G10" s="27"/>
      <c r="H10" s="27"/>
      <c r="I10" s="27"/>
    </row>
    <row r="11" spans="2:9" s="2" customFormat="1">
      <c r="B11" s="26"/>
      <c r="C11" s="26"/>
      <c r="D11" s="26"/>
      <c r="E11" s="26"/>
      <c r="F11" s="26"/>
      <c r="G11" s="27"/>
      <c r="H11" s="27"/>
      <c r="I11" s="27"/>
    </row>
    <row r="12" spans="2:9" s="2" customFormat="1">
      <c r="B12" s="26"/>
      <c r="C12" s="26"/>
      <c r="D12" s="26"/>
      <c r="E12" s="26"/>
      <c r="F12" s="26"/>
      <c r="G12" s="27"/>
      <c r="H12" s="27"/>
      <c r="I12" s="27"/>
    </row>
    <row r="13" spans="2:9" s="2" customFormat="1">
      <c r="B13" s="26"/>
      <c r="C13" s="26"/>
      <c r="D13" s="26"/>
      <c r="E13" s="26"/>
      <c r="F13" s="26"/>
      <c r="G13" s="27"/>
      <c r="H13" s="27"/>
      <c r="I13" s="27"/>
    </row>
    <row r="14" spans="2:9" s="2" customFormat="1">
      <c r="B14" s="26"/>
      <c r="C14" s="26"/>
      <c r="D14" s="26"/>
      <c r="E14" s="26"/>
      <c r="F14" s="26"/>
      <c r="G14" s="27"/>
      <c r="H14" s="27"/>
      <c r="I14" s="27"/>
    </row>
    <row r="15" spans="2:9" s="2" customFormat="1" ht="27" customHeight="1">
      <c r="B15" s="26"/>
      <c r="C15" s="26"/>
      <c r="D15" s="26"/>
      <c r="E15" s="26"/>
      <c r="F15" s="26"/>
      <c r="G15" s="27" t="s">
        <v>9</v>
      </c>
      <c r="H15" s="205"/>
      <c r="I15" s="205"/>
    </row>
    <row r="16" spans="2:9" s="2" customFormat="1" ht="9" customHeight="1">
      <c r="B16" s="26"/>
      <c r="C16" s="26"/>
      <c r="D16" s="26"/>
      <c r="E16" s="26"/>
      <c r="F16" s="26"/>
      <c r="G16" s="27"/>
      <c r="H16" s="27"/>
      <c r="I16" s="27"/>
    </row>
    <row r="17" spans="2:9" s="2" customFormat="1" ht="40.5" customHeight="1">
      <c r="B17" s="26"/>
      <c r="C17" s="26"/>
      <c r="D17" s="26"/>
      <c r="E17" s="26"/>
      <c r="F17" s="26" t="s">
        <v>10</v>
      </c>
      <c r="G17" s="204"/>
      <c r="H17" s="204"/>
      <c r="I17" s="204"/>
    </row>
    <row r="18" spans="2:9" s="2" customFormat="1" ht="16.5" customHeight="1">
      <c r="B18" s="26"/>
      <c r="C18" s="26"/>
      <c r="D18" s="26"/>
      <c r="E18" s="26"/>
      <c r="F18" s="26" t="s">
        <v>11</v>
      </c>
      <c r="G18" s="204"/>
      <c r="H18" s="204"/>
      <c r="I18" s="204"/>
    </row>
    <row r="19" spans="2:9" s="2" customFormat="1" ht="34.5" customHeight="1">
      <c r="B19" s="26"/>
      <c r="C19" s="26"/>
      <c r="D19" s="26"/>
      <c r="E19" s="26"/>
      <c r="F19" s="26" t="s">
        <v>12</v>
      </c>
      <c r="G19" s="204"/>
      <c r="H19" s="204"/>
      <c r="I19" s="204"/>
    </row>
    <row r="20" spans="2:9" s="2" customFormat="1" ht="30.75" customHeight="1">
      <c r="B20" s="26"/>
      <c r="C20" s="26"/>
      <c r="D20" s="26"/>
      <c r="E20" s="26"/>
      <c r="F20" s="26" t="s">
        <v>59</v>
      </c>
      <c r="G20" s="27"/>
      <c r="H20" s="27"/>
      <c r="I20" s="27"/>
    </row>
    <row r="21" spans="2:9" s="2" customFormat="1" ht="9.75" customHeight="1">
      <c r="B21" s="26"/>
      <c r="C21" s="26"/>
      <c r="D21" s="26"/>
      <c r="E21" s="26"/>
      <c r="F21" s="26"/>
      <c r="G21" s="27"/>
      <c r="H21" s="27"/>
      <c r="I21" s="27"/>
    </row>
    <row r="22" spans="2:9" s="2" customFormat="1">
      <c r="B22" s="26"/>
      <c r="C22" s="26"/>
      <c r="D22" s="26"/>
      <c r="E22" s="26"/>
      <c r="F22" s="26"/>
      <c r="G22" s="27"/>
      <c r="H22" s="27"/>
      <c r="I22" s="27"/>
    </row>
    <row r="23" spans="2:9" s="2" customFormat="1">
      <c r="B23" s="26"/>
      <c r="C23" s="26"/>
      <c r="D23" s="26"/>
      <c r="E23" s="26"/>
      <c r="F23" s="26"/>
      <c r="G23" s="27"/>
      <c r="H23" s="27"/>
      <c r="I23" s="27"/>
    </row>
    <row r="24" spans="2:9" s="2" customFormat="1">
      <c r="B24" s="26"/>
      <c r="C24" s="26"/>
      <c r="D24" s="26"/>
      <c r="E24" s="26"/>
      <c r="F24" s="26"/>
      <c r="G24" s="27"/>
      <c r="H24" s="27"/>
      <c r="I24" s="27"/>
    </row>
    <row r="25" spans="2:9" s="2" customFormat="1">
      <c r="B25" s="26"/>
      <c r="C25" s="26"/>
      <c r="D25" s="26"/>
      <c r="E25" s="26"/>
      <c r="F25" s="26"/>
      <c r="G25" s="27"/>
      <c r="H25" s="27"/>
      <c r="I25" s="27"/>
    </row>
    <row r="26" spans="2:9" s="2" customFormat="1">
      <c r="B26" s="26"/>
      <c r="C26" s="26"/>
      <c r="D26" s="26"/>
      <c r="E26" s="26"/>
      <c r="F26" s="26"/>
      <c r="G26" s="27"/>
      <c r="H26" s="27"/>
      <c r="I26" s="27"/>
    </row>
    <row r="27" spans="2:9" s="2" customFormat="1">
      <c r="B27" s="26" t="s">
        <v>60</v>
      </c>
      <c r="C27" s="26"/>
      <c r="D27" s="26"/>
      <c r="E27" s="26"/>
      <c r="F27" s="26"/>
      <c r="G27" s="27"/>
      <c r="H27" s="27"/>
      <c r="I27" s="27"/>
    </row>
    <row r="28" spans="2:9" s="2" customFormat="1">
      <c r="B28" s="26"/>
      <c r="C28" s="26"/>
      <c r="D28" s="26"/>
      <c r="E28" s="26"/>
      <c r="F28" s="26"/>
      <c r="G28" s="27"/>
      <c r="H28" s="27"/>
      <c r="I28" s="27"/>
    </row>
    <row r="29" spans="2:9" s="2" customFormat="1">
      <c r="B29" s="26"/>
      <c r="C29" s="26"/>
      <c r="D29" s="26"/>
      <c r="E29" s="26"/>
      <c r="F29" s="26"/>
      <c r="G29" s="27"/>
      <c r="H29" s="27"/>
      <c r="I29" s="27"/>
    </row>
    <row r="30" spans="2:9" s="2" customFormat="1">
      <c r="B30" s="26"/>
      <c r="C30" s="26"/>
      <c r="D30" s="26"/>
      <c r="E30" s="26"/>
      <c r="F30" s="26"/>
      <c r="G30" s="27"/>
      <c r="H30" s="27"/>
      <c r="I30" s="27"/>
    </row>
    <row r="31" spans="2:9" s="2" customFormat="1">
      <c r="B31" s="26"/>
      <c r="C31" s="26"/>
      <c r="D31" s="26"/>
      <c r="E31" s="26"/>
      <c r="F31" s="26"/>
      <c r="G31" s="27"/>
      <c r="H31" s="27"/>
      <c r="I31" s="27"/>
    </row>
    <row r="32" spans="2:9" s="2" customFormat="1">
      <c r="B32" s="26"/>
      <c r="C32" s="26"/>
      <c r="D32" s="26"/>
      <c r="E32" s="26"/>
      <c r="F32" s="26"/>
      <c r="G32" s="27"/>
      <c r="H32" s="27"/>
      <c r="I32" s="27"/>
    </row>
    <row r="33" spans="2:9" s="2" customFormat="1">
      <c r="B33" s="26"/>
      <c r="C33" s="26"/>
      <c r="D33" s="26"/>
      <c r="E33" s="26"/>
      <c r="F33" s="26"/>
      <c r="G33" s="27"/>
      <c r="H33" s="27"/>
      <c r="I33" s="27"/>
    </row>
    <row r="34" spans="2:9" s="2" customFormat="1">
      <c r="B34" s="26"/>
      <c r="C34" s="26"/>
      <c r="D34" s="26"/>
      <c r="E34" s="26"/>
      <c r="F34" s="26"/>
      <c r="G34" s="27"/>
      <c r="H34" s="27"/>
      <c r="I34" s="27"/>
    </row>
    <row r="35" spans="2:9" s="2" customFormat="1">
      <c r="B35" s="26"/>
      <c r="C35" s="26"/>
      <c r="D35" s="26"/>
      <c r="E35" s="26"/>
      <c r="F35" s="26"/>
      <c r="G35" s="27"/>
      <c r="H35" s="27"/>
      <c r="I35" s="27"/>
    </row>
    <row r="36" spans="2:9" s="2" customFormat="1">
      <c r="B36" s="26"/>
      <c r="C36" s="26"/>
      <c r="D36" s="26"/>
      <c r="E36" s="26"/>
      <c r="F36" s="26"/>
      <c r="G36" s="27"/>
      <c r="H36" s="27"/>
      <c r="I36" s="27"/>
    </row>
    <row r="37" spans="2:9" s="2" customFormat="1">
      <c r="B37" s="26"/>
      <c r="C37" s="26"/>
      <c r="D37" s="26"/>
      <c r="E37" s="26"/>
      <c r="F37" s="26"/>
      <c r="G37" s="27"/>
      <c r="H37" s="27"/>
      <c r="I37" s="27"/>
    </row>
    <row r="38" spans="2:9" s="2" customFormat="1">
      <c r="B38" s="26"/>
      <c r="C38" s="26"/>
      <c r="D38" s="26"/>
      <c r="E38" s="26"/>
      <c r="F38" s="26"/>
      <c r="G38" s="27"/>
      <c r="H38" s="27"/>
      <c r="I38" s="27"/>
    </row>
    <row r="39" spans="2:9" s="2" customFormat="1">
      <c r="B39" s="26"/>
      <c r="C39" s="26"/>
      <c r="D39" s="26"/>
      <c r="E39" s="26"/>
      <c r="F39" s="26"/>
      <c r="G39" s="27"/>
      <c r="H39" s="27"/>
      <c r="I39" s="27"/>
    </row>
    <row r="40" spans="2:9" s="2" customFormat="1">
      <c r="B40" s="26"/>
      <c r="C40" s="26"/>
      <c r="D40" s="26"/>
      <c r="E40" s="26"/>
      <c r="F40" s="26"/>
      <c r="G40" s="27"/>
      <c r="H40" s="27"/>
      <c r="I40" s="27"/>
    </row>
    <row r="41" spans="2:9" s="2" customFormat="1">
      <c r="B41" s="26"/>
      <c r="C41" s="26"/>
      <c r="D41" s="26"/>
      <c r="E41" s="26"/>
      <c r="F41" s="26"/>
      <c r="G41" s="27"/>
      <c r="H41" s="27"/>
      <c r="I41" s="27"/>
    </row>
    <row r="42" spans="2:9" s="2" customFormat="1">
      <c r="B42" s="26"/>
      <c r="C42" s="26"/>
      <c r="D42" s="26"/>
      <c r="E42" s="26"/>
      <c r="F42" s="26"/>
      <c r="G42" s="27"/>
      <c r="H42" s="27"/>
      <c r="I42" s="27"/>
    </row>
    <row r="43" spans="2:9" s="2" customFormat="1">
      <c r="B43" s="26"/>
      <c r="C43" s="26"/>
      <c r="D43" s="26"/>
      <c r="E43" s="26"/>
      <c r="F43" s="26"/>
      <c r="G43" s="27"/>
      <c r="H43" s="27"/>
      <c r="I43" s="27"/>
    </row>
    <row r="44" spans="2:9" s="2" customFormat="1">
      <c r="B44" s="26"/>
      <c r="C44" s="26"/>
      <c r="D44" s="26"/>
      <c r="E44" s="26"/>
      <c r="F44" s="26"/>
      <c r="G44" s="27"/>
      <c r="H44" s="27"/>
      <c r="I44" s="27"/>
    </row>
    <row r="45" spans="2:9" s="2" customFormat="1">
      <c r="B45" s="26"/>
      <c r="C45" s="26"/>
      <c r="D45" s="26"/>
      <c r="E45" s="26"/>
      <c r="F45" s="26"/>
      <c r="G45" s="27"/>
      <c r="H45" s="27"/>
      <c r="I45" s="27"/>
    </row>
    <row r="46" spans="2:9" s="2" customFormat="1">
      <c r="B46" s="26"/>
      <c r="C46" s="26"/>
      <c r="D46" s="26"/>
      <c r="E46" s="26"/>
      <c r="F46" s="26"/>
      <c r="G46" s="27"/>
      <c r="H46" s="27"/>
      <c r="I46" s="27"/>
    </row>
    <row r="47" spans="2:9" s="9" customFormat="1" ht="23.25" customHeight="1">
      <c r="G47" s="28" t="s">
        <v>18</v>
      </c>
      <c r="H47" s="203"/>
      <c r="I47" s="203"/>
    </row>
    <row r="48" spans="2:9" s="9" customFormat="1" ht="23.25" customHeight="1">
      <c r="G48" s="28" t="s">
        <v>16</v>
      </c>
      <c r="H48" s="203"/>
      <c r="I48" s="203"/>
    </row>
    <row r="49" spans="2:9" s="9" customFormat="1" ht="23.25" customHeight="1">
      <c r="G49" s="28" t="s">
        <v>17</v>
      </c>
      <c r="H49" s="203"/>
      <c r="I49" s="203"/>
    </row>
    <row r="50" spans="2:9" s="9" customFormat="1" ht="23.25" customHeight="1">
      <c r="G50" s="29" t="s">
        <v>19</v>
      </c>
      <c r="H50" s="203"/>
      <c r="I50" s="203"/>
    </row>
    <row r="51" spans="2:9" s="9" customFormat="1" ht="23.25" customHeight="1">
      <c r="G51" s="29" t="s">
        <v>20</v>
      </c>
      <c r="H51" s="203"/>
      <c r="I51" s="203"/>
    </row>
    <row r="52" spans="2:9" s="2" customFormat="1">
      <c r="B52" s="26"/>
      <c r="C52" s="26"/>
      <c r="D52" s="26"/>
      <c r="E52" s="26"/>
      <c r="F52" s="26"/>
      <c r="G52" s="27"/>
      <c r="H52" s="27"/>
      <c r="I52" s="27"/>
    </row>
    <row r="53" spans="2:9" s="2" customFormat="1">
      <c r="B53" s="26"/>
      <c r="C53" s="26"/>
      <c r="D53" s="26"/>
      <c r="E53" s="26"/>
      <c r="F53" s="26"/>
      <c r="G53" s="27"/>
      <c r="H53" s="27"/>
      <c r="I53" s="27"/>
    </row>
    <row r="54" spans="2:9" s="2" customFormat="1">
      <c r="B54" s="26"/>
      <c r="C54" s="26"/>
      <c r="D54" s="26"/>
      <c r="E54" s="26"/>
      <c r="F54" s="26"/>
      <c r="G54" s="27"/>
      <c r="H54" s="27"/>
      <c r="I54" s="27"/>
    </row>
    <row r="55" spans="2:9" s="2" customFormat="1">
      <c r="B55" s="26"/>
      <c r="C55" s="26"/>
      <c r="D55" s="26"/>
      <c r="E55" s="26"/>
      <c r="F55" s="26"/>
      <c r="G55" s="27"/>
      <c r="H55" s="27"/>
      <c r="I55" s="27"/>
    </row>
    <row r="56" spans="2:9" s="2" customFormat="1">
      <c r="B56" s="26"/>
      <c r="C56" s="26"/>
      <c r="D56" s="26"/>
      <c r="E56" s="26"/>
      <c r="F56" s="26"/>
      <c r="G56" s="27"/>
      <c r="H56" s="27"/>
      <c r="I56" s="27"/>
    </row>
  </sheetData>
  <sheetProtection formatCells="0" formatColumns="0" formatRows="0" insertColumns="0" insertRows="0" insertHyperlinks="0" deleteColumns="0" deleteRows="0" sort="0" autoFilter="0"/>
  <mergeCells count="9">
    <mergeCell ref="H51:I51"/>
    <mergeCell ref="G17:I17"/>
    <mergeCell ref="G19:I19"/>
    <mergeCell ref="G18:I18"/>
    <mergeCell ref="H15:I15"/>
    <mergeCell ref="H47:I47"/>
    <mergeCell ref="H48:I48"/>
    <mergeCell ref="H49:I49"/>
    <mergeCell ref="H50:I50"/>
  </mergeCells>
  <phoneticPr fontId="5"/>
  <pageMargins left="0.70866141732283472" right="0.70866141732283472" top="0.74803149606299213" bottom="0.74803149606299213" header="0.31496062992125984" footer="0.31496062992125984"/>
  <pageSetup paperSize="9" scale="78" orientation="portrait" r:id="rId1"/>
  <headerFooter>
    <oddHeader>&amp;C&amp;10工賃向上計画実施状況（平成30年度）</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38"/>
  <sheetViews>
    <sheetView tabSelected="1" topLeftCell="A16" workbookViewId="0">
      <selection activeCell="B13" sqref="B13:H14"/>
    </sheetView>
  </sheetViews>
  <sheetFormatPr defaultRowHeight="13"/>
  <cols>
    <col min="1" max="1" width="14" style="2" customWidth="1"/>
    <col min="2" max="8" width="12" style="2" customWidth="1"/>
    <col min="9" max="9" width="3.59765625" style="2" customWidth="1"/>
    <col min="10" max="10" width="8.796875" style="2"/>
  </cols>
  <sheetData>
    <row r="1" spans="1:9" ht="7.5" customHeight="1" thickBot="1"/>
    <row r="2" spans="1:9" s="2" customFormat="1" ht="13.5" thickBot="1">
      <c r="H2" s="3" t="s">
        <v>13</v>
      </c>
    </row>
    <row r="3" spans="1:9" s="2" customFormat="1" ht="7.5" customHeight="1">
      <c r="H3" s="25"/>
    </row>
    <row r="4" spans="1:9" s="2" customFormat="1" ht="21">
      <c r="A4" s="206" t="s">
        <v>61</v>
      </c>
      <c r="B4" s="206"/>
      <c r="C4" s="206"/>
      <c r="D4" s="206"/>
      <c r="E4" s="206"/>
      <c r="F4" s="206"/>
      <c r="G4" s="206"/>
      <c r="H4" s="206"/>
    </row>
    <row r="5" spans="1:9" s="2" customFormat="1" ht="9.75" customHeight="1">
      <c r="E5" s="4"/>
    </row>
    <row r="6" spans="1:9" s="2" customFormat="1" ht="21.75" customHeight="1">
      <c r="A6" s="5" t="s">
        <v>208</v>
      </c>
    </row>
    <row r="7" spans="1:9" s="2" customFormat="1" ht="27.75" customHeight="1">
      <c r="A7" s="197" t="s">
        <v>0</v>
      </c>
      <c r="B7" s="207" t="s">
        <v>209</v>
      </c>
      <c r="C7" s="208"/>
      <c r="D7" s="285" t="s">
        <v>210</v>
      </c>
      <c r="E7" s="207" t="s">
        <v>211</v>
      </c>
      <c r="F7" s="208"/>
      <c r="G7" s="208"/>
      <c r="H7" s="209"/>
      <c r="I7" s="19"/>
    </row>
    <row r="8" spans="1:9" s="2" customFormat="1" ht="27.75" customHeight="1">
      <c r="A8" s="197" t="s">
        <v>1</v>
      </c>
      <c r="B8" s="210" t="s">
        <v>212</v>
      </c>
      <c r="C8" s="286"/>
      <c r="D8" s="197" t="s">
        <v>213</v>
      </c>
      <c r="E8" s="207" t="s">
        <v>214</v>
      </c>
      <c r="F8" s="208"/>
      <c r="G8" s="208"/>
      <c r="H8" s="209"/>
      <c r="I8" s="158"/>
    </row>
    <row r="9" spans="1:9" s="2" customFormat="1" ht="18" customHeight="1">
      <c r="A9" s="287" t="s">
        <v>215</v>
      </c>
      <c r="B9" s="288"/>
      <c r="C9" s="288"/>
      <c r="D9" s="288"/>
      <c r="E9" s="288"/>
      <c r="F9" s="288"/>
      <c r="G9" s="288"/>
      <c r="H9" s="288"/>
      <c r="I9" s="212"/>
    </row>
    <row r="10" spans="1:9" s="2" customFormat="1" ht="18" customHeight="1">
      <c r="A10" s="289" t="s">
        <v>216</v>
      </c>
      <c r="B10" s="290"/>
      <c r="C10" s="290"/>
      <c r="D10" s="290"/>
      <c r="E10" s="290"/>
      <c r="F10" s="290"/>
      <c r="G10" s="290"/>
      <c r="H10" s="290"/>
      <c r="I10" s="212"/>
    </row>
    <row r="11" spans="1:9" s="2" customFormat="1" ht="18" customHeight="1">
      <c r="A11" s="291"/>
      <c r="B11" s="290" t="s">
        <v>217</v>
      </c>
      <c r="C11" s="290"/>
      <c r="D11" s="290"/>
      <c r="E11" s="290"/>
      <c r="F11" s="290"/>
      <c r="G11" s="290"/>
      <c r="H11" s="290"/>
      <c r="I11" s="212"/>
    </row>
    <row r="12" spans="1:9" s="2" customFormat="1" ht="18" customHeight="1">
      <c r="A12" s="292"/>
      <c r="B12" s="293" t="s">
        <v>218</v>
      </c>
      <c r="C12" s="293"/>
      <c r="D12" s="293"/>
      <c r="E12" s="293"/>
      <c r="F12" s="293"/>
      <c r="G12" s="293"/>
      <c r="H12" s="293"/>
      <c r="I12" s="212"/>
    </row>
    <row r="13" spans="1:9" ht="27" customHeight="1">
      <c r="A13" s="294" t="s">
        <v>219</v>
      </c>
      <c r="B13" s="213" t="s">
        <v>220</v>
      </c>
      <c r="C13" s="295"/>
      <c r="D13" s="295"/>
      <c r="E13" s="295"/>
      <c r="F13" s="295"/>
      <c r="G13" s="295"/>
      <c r="H13" s="296"/>
      <c r="I13" s="19"/>
    </row>
    <row r="14" spans="1:9" ht="27" customHeight="1">
      <c r="A14" s="297"/>
      <c r="B14" s="298"/>
      <c r="C14" s="299"/>
      <c r="D14" s="299"/>
      <c r="E14" s="299"/>
      <c r="F14" s="299"/>
      <c r="G14" s="299"/>
      <c r="H14" s="300"/>
      <c r="I14" s="19"/>
    </row>
    <row r="15" spans="1:9" s="2" customFormat="1" ht="22.5" customHeight="1">
      <c r="A15" s="301" t="s">
        <v>221</v>
      </c>
      <c r="B15" s="146" t="s">
        <v>222</v>
      </c>
      <c r="C15" s="21"/>
      <c r="D15" s="21"/>
      <c r="E15" s="21"/>
      <c r="F15" s="21"/>
      <c r="G15" s="21"/>
      <c r="H15" s="147" t="s">
        <v>223</v>
      </c>
      <c r="I15" s="214"/>
    </row>
    <row r="16" spans="1:9" s="2" customFormat="1" ht="15.75" customHeight="1">
      <c r="A16" s="302"/>
      <c r="B16" s="6" t="s">
        <v>224</v>
      </c>
      <c r="C16" s="7"/>
      <c r="D16" s="7"/>
      <c r="E16" s="20" t="s">
        <v>5</v>
      </c>
      <c r="G16" s="21"/>
      <c r="H16" s="215" t="s">
        <v>225</v>
      </c>
      <c r="I16" s="214"/>
    </row>
    <row r="17" spans="1:10" s="2" customFormat="1" ht="15.75" customHeight="1">
      <c r="A17" s="303"/>
      <c r="B17" s="6" t="s">
        <v>226</v>
      </c>
      <c r="C17" s="7"/>
      <c r="D17" s="7"/>
      <c r="E17" s="20" t="s">
        <v>6</v>
      </c>
      <c r="G17" s="21"/>
      <c r="H17" s="216"/>
      <c r="I17" s="214"/>
    </row>
    <row r="18" spans="1:10" s="2" customFormat="1" ht="35.25" customHeight="1">
      <c r="A18" s="304" t="s">
        <v>227</v>
      </c>
      <c r="B18" s="10" t="s">
        <v>2</v>
      </c>
      <c r="C18" s="10" t="s">
        <v>14</v>
      </c>
      <c r="D18" s="10" t="s">
        <v>228</v>
      </c>
      <c r="E18" s="36" t="s">
        <v>229</v>
      </c>
      <c r="F18" s="153" t="s">
        <v>230</v>
      </c>
      <c r="G18" s="286" t="s">
        <v>231</v>
      </c>
      <c r="H18" s="211"/>
      <c r="I18" s="19"/>
    </row>
    <row r="19" spans="1:10" s="2" customFormat="1" ht="47.25" customHeight="1">
      <c r="A19" s="305"/>
      <c r="B19" s="13" t="s">
        <v>232</v>
      </c>
      <c r="C19" s="13" t="s">
        <v>233</v>
      </c>
      <c r="D19" s="22">
        <v>0.86</v>
      </c>
      <c r="E19" s="37" t="s">
        <v>234</v>
      </c>
      <c r="F19" s="13" t="s">
        <v>235</v>
      </c>
      <c r="G19" s="306" t="s">
        <v>236</v>
      </c>
      <c r="H19" s="307"/>
      <c r="I19" s="158"/>
    </row>
    <row r="20" spans="1:10" s="155" customFormat="1" ht="47.25" customHeight="1">
      <c r="A20" s="308" t="s">
        <v>63</v>
      </c>
      <c r="B20" s="219" t="s">
        <v>237</v>
      </c>
      <c r="C20" s="219"/>
      <c r="D20" s="308" t="s">
        <v>64</v>
      </c>
      <c r="E20" s="219" t="s">
        <v>238</v>
      </c>
      <c r="F20" s="219"/>
      <c r="G20" s="219"/>
      <c r="H20" s="219"/>
      <c r="I20" s="154"/>
    </row>
    <row r="21" spans="1:10" ht="11.25" customHeight="1">
      <c r="A21" s="14"/>
      <c r="B21" s="15"/>
      <c r="C21" s="15"/>
      <c r="D21" s="15"/>
      <c r="E21" s="16"/>
      <c r="F21" s="16"/>
      <c r="G21" s="17"/>
      <c r="H21" s="18"/>
      <c r="I21" s="158"/>
    </row>
    <row r="22" spans="1:10" s="2" customFormat="1" ht="25.5" customHeight="1">
      <c r="H22" s="1"/>
    </row>
    <row r="23" spans="1:10" s="2" customFormat="1" ht="21.75" customHeight="1">
      <c r="A23" s="5" t="s">
        <v>65</v>
      </c>
      <c r="G23" s="5"/>
    </row>
    <row r="24" spans="1:10" s="2" customFormat="1" ht="18.75" customHeight="1" thickBot="1">
      <c r="A24" s="5"/>
    </row>
    <row r="25" spans="1:10" ht="26.25" customHeight="1" thickTop="1">
      <c r="A25" s="159" t="s">
        <v>66</v>
      </c>
      <c r="B25" s="160" t="s">
        <v>67</v>
      </c>
      <c r="C25" s="220" t="s">
        <v>68</v>
      </c>
      <c r="D25" s="221"/>
      <c r="E25" s="220" t="s">
        <v>69</v>
      </c>
      <c r="F25" s="221"/>
      <c r="G25" s="220" t="s">
        <v>70</v>
      </c>
      <c r="H25" s="221"/>
      <c r="I25"/>
      <c r="J25"/>
    </row>
    <row r="26" spans="1:10" ht="20.25" customHeight="1" thickBot="1">
      <c r="A26" s="161" t="s">
        <v>71</v>
      </c>
      <c r="B26" s="162" t="s">
        <v>72</v>
      </c>
      <c r="C26" s="163" t="s">
        <v>73</v>
      </c>
      <c r="D26" s="164" t="s">
        <v>72</v>
      </c>
      <c r="E26" s="163" t="s">
        <v>73</v>
      </c>
      <c r="F26" s="164" t="s">
        <v>72</v>
      </c>
      <c r="G26" s="163" t="s">
        <v>73</v>
      </c>
      <c r="H26" s="164" t="s">
        <v>72</v>
      </c>
      <c r="I26"/>
      <c r="J26"/>
    </row>
    <row r="27" spans="1:10" ht="37.5" customHeight="1" thickTop="1">
      <c r="A27" s="165" t="s">
        <v>3</v>
      </c>
      <c r="B27" s="166">
        <v>6500000</v>
      </c>
      <c r="C27" s="167">
        <v>6700000</v>
      </c>
      <c r="D27" s="168">
        <v>6000000</v>
      </c>
      <c r="E27" s="167">
        <v>6900000</v>
      </c>
      <c r="F27" s="189"/>
      <c r="G27" s="167">
        <v>7200000</v>
      </c>
      <c r="H27" s="189"/>
      <c r="I27"/>
      <c r="J27"/>
    </row>
    <row r="28" spans="1:10" ht="37.5" customHeight="1">
      <c r="A28" s="169" t="s">
        <v>74</v>
      </c>
      <c r="B28" s="170">
        <v>4132800</v>
      </c>
      <c r="C28" s="171">
        <v>4527000</v>
      </c>
      <c r="D28" s="186">
        <v>4412100</v>
      </c>
      <c r="E28" s="171">
        <v>4736000</v>
      </c>
      <c r="F28" s="190"/>
      <c r="G28" s="171">
        <v>5124000</v>
      </c>
      <c r="H28" s="190"/>
      <c r="I28"/>
      <c r="J28"/>
    </row>
    <row r="29" spans="1:10" ht="37.5" customHeight="1">
      <c r="A29" s="169" t="s">
        <v>4</v>
      </c>
      <c r="B29" s="172">
        <v>250</v>
      </c>
      <c r="C29" s="173">
        <v>255</v>
      </c>
      <c r="D29" s="187">
        <v>250</v>
      </c>
      <c r="E29" s="173">
        <v>260</v>
      </c>
      <c r="F29" s="191"/>
      <c r="G29" s="173">
        <v>265</v>
      </c>
      <c r="H29" s="191"/>
      <c r="I29"/>
      <c r="J29"/>
    </row>
    <row r="30" spans="1:10" ht="37.5" customHeight="1">
      <c r="A30" s="169" t="s">
        <v>75</v>
      </c>
      <c r="B30" s="174">
        <f t="shared" ref="B30" si="0">IF(B29="人","円",ROUND(B28/B29,0))</f>
        <v>16531</v>
      </c>
      <c r="C30" s="175">
        <f>IF(C29="人","円",ROUND(C28/C29,0))</f>
        <v>17753</v>
      </c>
      <c r="D30" s="176">
        <f t="shared" ref="D30:H30" si="1">IF(D29="人","円",ROUND(D28/D29,0))</f>
        <v>17648</v>
      </c>
      <c r="E30" s="175">
        <f t="shared" si="1"/>
        <v>18215</v>
      </c>
      <c r="F30" s="192" t="e">
        <f t="shared" si="1"/>
        <v>#DIV/0!</v>
      </c>
      <c r="G30" s="175">
        <f t="shared" si="1"/>
        <v>19336</v>
      </c>
      <c r="H30" s="192" t="e">
        <f t="shared" si="1"/>
        <v>#DIV/0!</v>
      </c>
      <c r="I30"/>
      <c r="J30"/>
    </row>
    <row r="31" spans="1:10" ht="37.5" customHeight="1">
      <c r="A31" s="169" t="s">
        <v>76</v>
      </c>
      <c r="B31" s="177"/>
      <c r="C31" s="178"/>
      <c r="D31" s="188">
        <v>28098</v>
      </c>
      <c r="E31" s="178"/>
      <c r="F31" s="193"/>
      <c r="G31" s="178"/>
      <c r="H31" s="193"/>
      <c r="I31"/>
      <c r="J31"/>
    </row>
    <row r="32" spans="1:10" s="152" customFormat="1" ht="37.5" customHeight="1">
      <c r="A32" s="179" t="s">
        <v>77</v>
      </c>
      <c r="B32" s="180" t="e">
        <f>IF(B31="時間","円",ROUND(B28/B31,1))</f>
        <v>#DIV/0!</v>
      </c>
      <c r="C32" s="175" t="e">
        <f>IF(C31="時間","円",ROUND(C28/C31,0))</f>
        <v>#DIV/0!</v>
      </c>
      <c r="D32" s="181">
        <f>IF(D31="時間","円",ROUND(D28/D31,1))</f>
        <v>157</v>
      </c>
      <c r="E32" s="175" t="e">
        <f>IF(E31="時間","円",ROUND(E28/E31,0))</f>
        <v>#DIV/0!</v>
      </c>
      <c r="F32" s="194" t="e">
        <f>IF(F31="時間","円",ROUND(F28/F31,1))</f>
        <v>#DIV/0!</v>
      </c>
      <c r="G32" s="175" t="e">
        <f>IF(G31="時間","円",ROUND(G28/G31,0))</f>
        <v>#DIV/0!</v>
      </c>
      <c r="H32" s="194" t="e">
        <f>IF(H31="時間","円",ROUND(H28/H31,1))</f>
        <v>#DIV/0!</v>
      </c>
    </row>
    <row r="33" spans="1:8" s="2" customFormat="1" ht="37.5" customHeight="1">
      <c r="A33" s="182" t="s">
        <v>78</v>
      </c>
      <c r="B33" s="183"/>
      <c r="C33" s="222" t="s">
        <v>79</v>
      </c>
      <c r="D33" s="223"/>
      <c r="E33" s="222" t="s">
        <v>79</v>
      </c>
      <c r="F33" s="223"/>
      <c r="G33" s="222" t="s">
        <v>79</v>
      </c>
      <c r="H33" s="223"/>
    </row>
    <row r="34" spans="1:8" s="2" customFormat="1" ht="37.5" customHeight="1" thickBot="1">
      <c r="A34" s="184" t="s">
        <v>80</v>
      </c>
      <c r="B34" s="185"/>
      <c r="C34" s="217">
        <f>IF(C30="円",D32/C32,D30/C30)</f>
        <v>0.99408550667492823</v>
      </c>
      <c r="D34" s="218"/>
      <c r="E34" s="217" t="e">
        <f>IF(E30="円",F32/E32,F30/E30)</f>
        <v>#DIV/0!</v>
      </c>
      <c r="F34" s="218"/>
      <c r="G34" s="217" t="e">
        <f>IF(G30="円",H32/G32,H30/G30)</f>
        <v>#DIV/0!</v>
      </c>
      <c r="H34" s="218"/>
    </row>
    <row r="35" spans="1:8" s="2" customFormat="1" ht="13.5" thickTop="1"/>
    <row r="36" spans="1:8" s="2" customFormat="1">
      <c r="A36" s="39" t="s">
        <v>15</v>
      </c>
    </row>
    <row r="37" spans="1:8" s="2" customFormat="1" ht="13.5" customHeight="1"/>
    <row r="38" spans="1:8" s="2" customFormat="1">
      <c r="H38" s="1" t="s">
        <v>7</v>
      </c>
    </row>
  </sheetData>
  <sheetProtection formatCells="0" formatColumns="0" formatRows="0" insertColumns="0" insertRows="0" insertHyperlinks="0" deleteColumns="0" deleteRows="0" sort="0" autoFilter="0" pivotTables="0"/>
  <mergeCells count="29">
    <mergeCell ref="C34:D34"/>
    <mergeCell ref="E34:F34"/>
    <mergeCell ref="G34:H34"/>
    <mergeCell ref="B20:C20"/>
    <mergeCell ref="E20:H20"/>
    <mergeCell ref="C25:D25"/>
    <mergeCell ref="E25:F25"/>
    <mergeCell ref="G25:H25"/>
    <mergeCell ref="C33:D33"/>
    <mergeCell ref="E33:F33"/>
    <mergeCell ref="G33:H33"/>
    <mergeCell ref="A15:A17"/>
    <mergeCell ref="I15:I17"/>
    <mergeCell ref="H16:H17"/>
    <mergeCell ref="A18:A19"/>
    <mergeCell ref="G18:H18"/>
    <mergeCell ref="G19:H19"/>
    <mergeCell ref="I9:I12"/>
    <mergeCell ref="B10:H10"/>
    <mergeCell ref="B11:H11"/>
    <mergeCell ref="B12:H12"/>
    <mergeCell ref="A13:A14"/>
    <mergeCell ref="B13:H14"/>
    <mergeCell ref="B9:H9"/>
    <mergeCell ref="A4:H4"/>
    <mergeCell ref="B7:C7"/>
    <mergeCell ref="E7:H7"/>
    <mergeCell ref="B8:C8"/>
    <mergeCell ref="E8:H8"/>
  </mergeCells>
  <phoneticPr fontId="34"/>
  <dataValidations count="1">
    <dataValidation type="list" allowBlank="1" showInputMessage="1" showErrorMessage="1" sqref="C33 E33 G33">
      <formula1>"有,無"</formula1>
    </dataValidation>
  </dataValidations>
  <pageMargins left="0.51181102362204722" right="0.31496062992125984" top="0.35433070866141736" bottom="0.35433070866141736" header="0.31496062992125984" footer="0.31496062992125984"/>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topLeftCell="A22" workbookViewId="0">
      <selection activeCell="B28" sqref="B28:D28"/>
    </sheetView>
  </sheetViews>
  <sheetFormatPr defaultRowHeight="13"/>
  <cols>
    <col min="1" max="1" width="24.59765625" style="2" customWidth="1"/>
    <col min="2" max="3" width="26.69921875" style="2" customWidth="1"/>
    <col min="4" max="4" width="20.19921875" style="2" customWidth="1"/>
    <col min="5" max="5" width="11.59765625" style="12" customWidth="1"/>
    <col min="6" max="7" width="14.59765625" style="8" customWidth="1"/>
    <col min="8" max="19" width="9" style="2" customWidth="1"/>
  </cols>
  <sheetData>
    <row r="1" spans="1:7" s="2" customFormat="1" ht="13.5" customHeight="1" thickBot="1">
      <c r="E1" s="12"/>
      <c r="F1" s="8"/>
      <c r="G1" s="3" t="s">
        <v>81</v>
      </c>
    </row>
    <row r="2" spans="1:7" s="2" customFormat="1" ht="8.25" customHeight="1">
      <c r="E2" s="12"/>
      <c r="F2" s="8"/>
      <c r="G2" s="25"/>
    </row>
    <row r="3" spans="1:7" s="2" customFormat="1" ht="24.75" customHeight="1">
      <c r="A3" s="11" t="s">
        <v>85</v>
      </c>
      <c r="B3" s="34"/>
      <c r="C3" s="34"/>
      <c r="D3" s="34"/>
      <c r="E3" s="35"/>
      <c r="F3" s="248"/>
      <c r="G3" s="248"/>
    </row>
    <row r="4" spans="1:7" s="2" customFormat="1" ht="9" customHeight="1">
      <c r="A4" s="11"/>
      <c r="B4" s="34"/>
      <c r="C4" s="34"/>
      <c r="D4" s="34"/>
      <c r="E4" s="38"/>
      <c r="F4" s="34"/>
      <c r="G4" s="34"/>
    </row>
    <row r="5" spans="1:7" s="2" customFormat="1" ht="55.5" customHeight="1">
      <c r="A5" s="40" t="s">
        <v>83</v>
      </c>
      <c r="B5" s="249" t="s">
        <v>82</v>
      </c>
      <c r="C5" s="250"/>
      <c r="D5" s="251"/>
      <c r="E5" s="156" t="s">
        <v>84</v>
      </c>
      <c r="F5" s="249" t="s">
        <v>62</v>
      </c>
      <c r="G5" s="251"/>
    </row>
    <row r="6" spans="1:7" s="8" customFormat="1" ht="40.5" customHeight="1">
      <c r="A6" s="198" t="s">
        <v>86</v>
      </c>
      <c r="B6" s="252"/>
      <c r="C6" s="253"/>
      <c r="D6" s="254"/>
      <c r="E6" s="23"/>
      <c r="F6" s="255"/>
      <c r="G6" s="256"/>
    </row>
    <row r="7" spans="1:7" s="8" customFormat="1" ht="26">
      <c r="A7" s="100" t="s">
        <v>87</v>
      </c>
      <c r="B7" s="239" t="s">
        <v>88</v>
      </c>
      <c r="C7" s="240"/>
      <c r="D7" s="241"/>
      <c r="E7" s="24" t="s">
        <v>89</v>
      </c>
      <c r="F7" s="246" t="s">
        <v>90</v>
      </c>
      <c r="G7" s="247"/>
    </row>
    <row r="8" spans="1:7" s="8" customFormat="1" ht="52">
      <c r="A8" s="100" t="s">
        <v>91</v>
      </c>
      <c r="B8" s="239" t="s">
        <v>92</v>
      </c>
      <c r="C8" s="240"/>
      <c r="D8" s="241"/>
      <c r="E8" s="24" t="s">
        <v>93</v>
      </c>
      <c r="F8" s="246" t="s">
        <v>94</v>
      </c>
      <c r="G8" s="247"/>
    </row>
    <row r="9" spans="1:7" s="8" customFormat="1" ht="67.5" customHeight="1">
      <c r="A9" s="100" t="s">
        <v>95</v>
      </c>
      <c r="B9" s="239" t="s">
        <v>96</v>
      </c>
      <c r="C9" s="240"/>
      <c r="D9" s="241"/>
      <c r="E9" s="24" t="s">
        <v>89</v>
      </c>
      <c r="F9" s="246" t="s">
        <v>90</v>
      </c>
      <c r="G9" s="247"/>
    </row>
    <row r="10" spans="1:7" s="8" customFormat="1">
      <c r="A10" s="199" t="s">
        <v>97</v>
      </c>
      <c r="B10" s="239"/>
      <c r="C10" s="240"/>
      <c r="D10" s="241"/>
      <c r="E10" s="24"/>
      <c r="F10" s="246"/>
      <c r="G10" s="247"/>
    </row>
    <row r="11" spans="1:7" s="8" customFormat="1" ht="40.5" customHeight="1">
      <c r="A11" s="101" t="s">
        <v>98</v>
      </c>
      <c r="B11" s="239" t="s">
        <v>99</v>
      </c>
      <c r="C11" s="240"/>
      <c r="D11" s="241"/>
      <c r="E11" s="24" t="s">
        <v>93</v>
      </c>
      <c r="F11" s="257" t="s">
        <v>100</v>
      </c>
      <c r="G11" s="258"/>
    </row>
    <row r="12" spans="1:7" s="8" customFormat="1">
      <c r="A12" s="199" t="s">
        <v>101</v>
      </c>
      <c r="B12" s="239"/>
      <c r="C12" s="240"/>
      <c r="D12" s="241"/>
      <c r="E12" s="24"/>
      <c r="F12" s="246"/>
      <c r="G12" s="247"/>
    </row>
    <row r="13" spans="1:7" s="8" customFormat="1" ht="40.5" customHeight="1">
      <c r="A13" s="100" t="s">
        <v>102</v>
      </c>
      <c r="B13" s="239" t="s">
        <v>103</v>
      </c>
      <c r="C13" s="240"/>
      <c r="D13" s="241"/>
      <c r="E13" s="24" t="s">
        <v>89</v>
      </c>
      <c r="F13" s="246" t="s">
        <v>104</v>
      </c>
      <c r="G13" s="247"/>
    </row>
    <row r="14" spans="1:7" s="2" customFormat="1" ht="59.5" customHeight="1">
      <c r="A14" s="102" t="s">
        <v>105</v>
      </c>
      <c r="B14" s="239" t="s">
        <v>106</v>
      </c>
      <c r="C14" s="240"/>
      <c r="D14" s="241"/>
      <c r="E14" s="24" t="s">
        <v>89</v>
      </c>
      <c r="F14" s="246" t="s">
        <v>107</v>
      </c>
      <c r="G14" s="247"/>
    </row>
    <row r="15" spans="1:7" s="2" customFormat="1" ht="40.5" customHeight="1">
      <c r="A15" s="103" t="s">
        <v>108</v>
      </c>
      <c r="B15" s="239" t="s">
        <v>109</v>
      </c>
      <c r="C15" s="240"/>
      <c r="D15" s="241"/>
      <c r="E15" s="24" t="s">
        <v>93</v>
      </c>
      <c r="F15" s="232" t="s">
        <v>90</v>
      </c>
      <c r="G15" s="242"/>
    </row>
    <row r="16" spans="1:7" s="2" customFormat="1" ht="40.5" customHeight="1">
      <c r="A16" s="200" t="s">
        <v>110</v>
      </c>
      <c r="B16" s="239"/>
      <c r="C16" s="240"/>
      <c r="D16" s="241"/>
      <c r="E16" s="24"/>
      <c r="F16" s="246"/>
      <c r="G16" s="247"/>
    </row>
    <row r="17" spans="1:7" s="2" customFormat="1" ht="40.5" customHeight="1">
      <c r="A17" s="104" t="s">
        <v>111</v>
      </c>
      <c r="B17" s="239" t="s">
        <v>112</v>
      </c>
      <c r="C17" s="240"/>
      <c r="D17" s="241"/>
      <c r="E17" s="24" t="s">
        <v>89</v>
      </c>
      <c r="F17" s="232" t="s">
        <v>113</v>
      </c>
      <c r="G17" s="242"/>
    </row>
    <row r="18" spans="1:7" s="2" customFormat="1" ht="40.5" customHeight="1">
      <c r="A18" s="105" t="s">
        <v>114</v>
      </c>
      <c r="B18" s="239" t="s">
        <v>115</v>
      </c>
      <c r="C18" s="240"/>
      <c r="D18" s="241"/>
      <c r="E18" s="24" t="s">
        <v>116</v>
      </c>
      <c r="F18" s="232" t="s">
        <v>117</v>
      </c>
      <c r="G18" s="242"/>
    </row>
    <row r="19" spans="1:7" s="2" customFormat="1" ht="40.5" customHeight="1">
      <c r="A19" s="106" t="s">
        <v>118</v>
      </c>
      <c r="B19" s="239" t="s">
        <v>119</v>
      </c>
      <c r="C19" s="240"/>
      <c r="D19" s="241"/>
      <c r="E19" s="24" t="s">
        <v>89</v>
      </c>
      <c r="F19" s="232" t="s">
        <v>120</v>
      </c>
      <c r="G19" s="242"/>
    </row>
    <row r="20" spans="1:7" s="2" customFormat="1" ht="40.5" customHeight="1">
      <c r="A20" s="103" t="s">
        <v>121</v>
      </c>
      <c r="B20" s="239" t="s">
        <v>122</v>
      </c>
      <c r="C20" s="240"/>
      <c r="D20" s="241"/>
      <c r="E20" s="24" t="s">
        <v>123</v>
      </c>
      <c r="F20" s="232" t="s">
        <v>124</v>
      </c>
      <c r="G20" s="242"/>
    </row>
    <row r="21" spans="1:7" s="2" customFormat="1" ht="53.5" customHeight="1">
      <c r="A21" s="103" t="s">
        <v>125</v>
      </c>
      <c r="B21" s="239" t="s">
        <v>126</v>
      </c>
      <c r="C21" s="240"/>
      <c r="D21" s="241"/>
      <c r="E21" s="24" t="s">
        <v>89</v>
      </c>
      <c r="F21" s="232" t="s">
        <v>127</v>
      </c>
      <c r="G21" s="242"/>
    </row>
    <row r="22" spans="1:7" s="2" customFormat="1">
      <c r="A22" s="201" t="s">
        <v>128</v>
      </c>
      <c r="B22" s="239"/>
      <c r="C22" s="240"/>
      <c r="D22" s="241"/>
      <c r="E22" s="24"/>
      <c r="F22" s="246"/>
      <c r="G22" s="247"/>
    </row>
    <row r="23" spans="1:7" s="2" customFormat="1" ht="40.5" customHeight="1">
      <c r="A23" s="107" t="s">
        <v>129</v>
      </c>
      <c r="B23" s="239" t="s">
        <v>130</v>
      </c>
      <c r="C23" s="240"/>
      <c r="D23" s="241"/>
      <c r="E23" s="24" t="s">
        <v>93</v>
      </c>
      <c r="F23" s="232" t="s">
        <v>131</v>
      </c>
      <c r="G23" s="242"/>
    </row>
    <row r="24" spans="1:7" s="2" customFormat="1">
      <c r="A24" s="202" t="s">
        <v>132</v>
      </c>
      <c r="B24" s="239"/>
      <c r="C24" s="240"/>
      <c r="D24" s="241"/>
      <c r="E24" s="24"/>
      <c r="F24" s="246"/>
      <c r="G24" s="247"/>
    </row>
    <row r="25" spans="1:7" s="8" customFormat="1" ht="52">
      <c r="A25" s="101" t="s">
        <v>133</v>
      </c>
      <c r="B25" s="243" t="s">
        <v>134</v>
      </c>
      <c r="C25" s="244"/>
      <c r="D25" s="245"/>
      <c r="E25" s="24" t="s">
        <v>89</v>
      </c>
      <c r="F25" s="232" t="s">
        <v>135</v>
      </c>
      <c r="G25" s="242"/>
    </row>
    <row r="26" spans="1:7" s="2" customFormat="1" ht="42.75" customHeight="1">
      <c r="A26" s="150"/>
      <c r="B26" s="224"/>
      <c r="C26" s="225"/>
      <c r="D26" s="226"/>
      <c r="E26" s="151"/>
      <c r="F26" s="227"/>
      <c r="G26" s="228"/>
    </row>
    <row r="27" spans="1:7" s="2" customFormat="1" ht="42.75" customHeight="1">
      <c r="A27" s="148"/>
      <c r="B27" s="229"/>
      <c r="C27" s="230"/>
      <c r="D27" s="231"/>
      <c r="E27" s="149"/>
      <c r="F27" s="232"/>
      <c r="G27" s="233"/>
    </row>
    <row r="28" spans="1:7" s="2" customFormat="1" ht="42.75" customHeight="1">
      <c r="A28" s="148"/>
      <c r="B28" s="234"/>
      <c r="C28" s="235"/>
      <c r="D28" s="236"/>
      <c r="E28" s="157"/>
      <c r="F28" s="237"/>
      <c r="G28" s="238"/>
    </row>
    <row r="29" spans="1:7" s="8" customFormat="1" ht="15.75" customHeight="1">
      <c r="A29" s="30"/>
      <c r="B29" s="31"/>
      <c r="C29" s="31"/>
      <c r="D29" s="31"/>
      <c r="E29" s="32"/>
      <c r="F29" s="33"/>
      <c r="G29" s="33"/>
    </row>
    <row r="30" spans="1:7" s="2" customFormat="1">
      <c r="E30" s="12"/>
      <c r="F30" s="8"/>
      <c r="G30" s="1" t="s">
        <v>7</v>
      </c>
    </row>
    <row r="31" spans="1:7" s="2" customFormat="1">
      <c r="E31" s="12"/>
      <c r="F31" s="8"/>
      <c r="G31" s="8"/>
    </row>
    <row r="32" spans="1:7" s="2" customFormat="1">
      <c r="E32" s="12"/>
      <c r="F32" s="8"/>
      <c r="G32" s="8"/>
    </row>
    <row r="33" spans="5:7" s="2" customFormat="1">
      <c r="E33" s="12"/>
      <c r="F33" s="8"/>
      <c r="G33" s="8"/>
    </row>
    <row r="34" spans="5:7" s="2" customFormat="1">
      <c r="E34" s="12"/>
      <c r="F34" s="8"/>
      <c r="G34" s="8"/>
    </row>
    <row r="35" spans="5:7" s="2" customFormat="1">
      <c r="E35" s="12"/>
      <c r="F35" s="8"/>
      <c r="G35" s="8"/>
    </row>
    <row r="36" spans="5:7" s="2" customFormat="1">
      <c r="E36" s="12"/>
      <c r="F36" s="8"/>
      <c r="G36" s="8"/>
    </row>
    <row r="37" spans="5:7" s="2" customFormat="1">
      <c r="E37" s="12"/>
      <c r="F37" s="8"/>
      <c r="G37" s="8"/>
    </row>
    <row r="38" spans="5:7" s="2" customFormat="1">
      <c r="E38" s="12"/>
      <c r="F38" s="8"/>
      <c r="G38" s="8"/>
    </row>
    <row r="39" spans="5:7" s="2" customFormat="1">
      <c r="E39" s="12"/>
      <c r="F39" s="8"/>
      <c r="G39" s="8"/>
    </row>
    <row r="40" spans="5:7" s="2" customFormat="1">
      <c r="E40" s="12"/>
      <c r="F40" s="8"/>
      <c r="G40" s="8"/>
    </row>
    <row r="41" spans="5:7" s="2" customFormat="1">
      <c r="E41" s="12"/>
      <c r="F41" s="8"/>
      <c r="G41" s="8"/>
    </row>
    <row r="42" spans="5:7" s="2" customFormat="1">
      <c r="E42" s="12"/>
      <c r="F42" s="8"/>
      <c r="G42" s="8"/>
    </row>
    <row r="43" spans="5:7" s="2" customFormat="1">
      <c r="E43" s="12"/>
      <c r="F43" s="8"/>
      <c r="G43" s="8"/>
    </row>
    <row r="44" spans="5:7" s="2" customFormat="1">
      <c r="E44" s="12"/>
      <c r="F44" s="8"/>
      <c r="G44" s="8"/>
    </row>
    <row r="45" spans="5:7" s="2" customFormat="1">
      <c r="E45" s="12"/>
      <c r="F45" s="8"/>
      <c r="G45" s="8"/>
    </row>
    <row r="46" spans="5:7" s="2" customFormat="1">
      <c r="E46" s="12"/>
      <c r="F46" s="8"/>
      <c r="G46" s="8"/>
    </row>
    <row r="47" spans="5:7" s="2" customFormat="1">
      <c r="E47" s="12"/>
      <c r="F47" s="8"/>
      <c r="G47" s="8"/>
    </row>
    <row r="48" spans="5:7" s="2" customFormat="1">
      <c r="E48" s="12"/>
      <c r="F48" s="8"/>
      <c r="G48" s="8"/>
    </row>
    <row r="49" spans="5:7" s="2" customFormat="1">
      <c r="E49" s="12"/>
      <c r="F49" s="8"/>
      <c r="G49" s="8"/>
    </row>
    <row r="50" spans="5:7" s="2" customFormat="1">
      <c r="E50" s="12"/>
      <c r="F50" s="8"/>
      <c r="G50" s="8"/>
    </row>
    <row r="51" spans="5:7" s="2" customFormat="1">
      <c r="E51" s="12"/>
      <c r="F51" s="8"/>
      <c r="G51" s="8"/>
    </row>
    <row r="52" spans="5:7" s="2" customFormat="1">
      <c r="E52" s="12"/>
      <c r="F52" s="8"/>
      <c r="G52" s="8"/>
    </row>
    <row r="53" spans="5:7" s="2" customFormat="1">
      <c r="E53" s="12"/>
      <c r="F53" s="8"/>
      <c r="G53" s="8"/>
    </row>
    <row r="54" spans="5:7" s="2" customFormat="1">
      <c r="E54" s="12"/>
      <c r="F54" s="8"/>
      <c r="G54" s="8"/>
    </row>
    <row r="55" spans="5:7" s="2" customFormat="1">
      <c r="E55" s="12"/>
      <c r="F55" s="8"/>
      <c r="G55" s="8"/>
    </row>
    <row r="56" spans="5:7" s="2" customFormat="1">
      <c r="E56" s="12"/>
      <c r="F56" s="8"/>
      <c r="G56" s="8"/>
    </row>
    <row r="57" spans="5:7" s="2" customFormat="1">
      <c r="E57" s="12"/>
      <c r="F57" s="8"/>
      <c r="G57" s="8"/>
    </row>
  </sheetData>
  <sheetProtection password="CC6F" sheet="1" formatCells="0" formatColumns="0" formatRows="0" insertColumns="0" insertRows="0" insertHyperlinks="0" deleteColumns="0" deleteRows="0" sort="0" autoFilter="0" pivotTables="0"/>
  <mergeCells count="49">
    <mergeCell ref="B12:D12"/>
    <mergeCell ref="F12:G12"/>
    <mergeCell ref="B9:D9"/>
    <mergeCell ref="F9:G9"/>
    <mergeCell ref="B10:D10"/>
    <mergeCell ref="F10:G10"/>
    <mergeCell ref="B11:D11"/>
    <mergeCell ref="F8:G8"/>
    <mergeCell ref="B7:D7"/>
    <mergeCell ref="F7:G7"/>
    <mergeCell ref="B8:D8"/>
    <mergeCell ref="F11:G11"/>
    <mergeCell ref="F3:G3"/>
    <mergeCell ref="B5:D5"/>
    <mergeCell ref="F5:G5"/>
    <mergeCell ref="B6:D6"/>
    <mergeCell ref="F6:G6"/>
    <mergeCell ref="B20:D20"/>
    <mergeCell ref="F20:G20"/>
    <mergeCell ref="B16:D16"/>
    <mergeCell ref="F16:G16"/>
    <mergeCell ref="B17:D17"/>
    <mergeCell ref="F17:G17"/>
    <mergeCell ref="B18:D18"/>
    <mergeCell ref="F18:G18"/>
    <mergeCell ref="B13:D13"/>
    <mergeCell ref="F13:G13"/>
    <mergeCell ref="B14:D14"/>
    <mergeCell ref="B19:D19"/>
    <mergeCell ref="F19:G19"/>
    <mergeCell ref="F14:G14"/>
    <mergeCell ref="B15:D15"/>
    <mergeCell ref="F15:G15"/>
    <mergeCell ref="B21:D21"/>
    <mergeCell ref="F21:G21"/>
    <mergeCell ref="B25:D25"/>
    <mergeCell ref="F25:G25"/>
    <mergeCell ref="B22:D22"/>
    <mergeCell ref="F22:G22"/>
    <mergeCell ref="B23:D23"/>
    <mergeCell ref="F23:G23"/>
    <mergeCell ref="B24:D24"/>
    <mergeCell ref="F24:G24"/>
    <mergeCell ref="B26:D26"/>
    <mergeCell ref="F26:G26"/>
    <mergeCell ref="B27:D27"/>
    <mergeCell ref="F27:G27"/>
    <mergeCell ref="B28:D28"/>
    <mergeCell ref="F28:G28"/>
  </mergeCells>
  <phoneticPr fontId="7"/>
  <pageMargins left="0.62992125984251968" right="0.23622047244094491"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I40"/>
  <sheetViews>
    <sheetView topLeftCell="A37" zoomScale="80" zoomScaleNormal="80" workbookViewId="0">
      <selection activeCell="I38" sqref="I38"/>
    </sheetView>
  </sheetViews>
  <sheetFormatPr defaultColWidth="9" defaultRowHeight="13"/>
  <cols>
    <col min="1" max="1" width="2.3984375" style="41" customWidth="1"/>
    <col min="2" max="2" width="3.5" style="44" bestFit="1" customWidth="1"/>
    <col min="3" max="32" width="9" style="44"/>
    <col min="33" max="33" width="1.5" style="44" customWidth="1"/>
    <col min="34" max="35" width="9" style="44"/>
    <col min="36" max="16384" width="9" style="41"/>
  </cols>
  <sheetData>
    <row r="2" spans="2:35" ht="21">
      <c r="B2" s="43" t="s">
        <v>48</v>
      </c>
      <c r="D2" s="45"/>
    </row>
    <row r="4" spans="2:35" ht="35.25" customHeight="1" thickBot="1">
      <c r="C4" s="46" t="s">
        <v>136</v>
      </c>
    </row>
    <row r="5" spans="2:35" ht="30" customHeight="1">
      <c r="B5" s="264" t="s">
        <v>21</v>
      </c>
      <c r="C5" s="261"/>
      <c r="D5" s="47" t="s">
        <v>22</v>
      </c>
      <c r="E5" s="261" t="s">
        <v>23</v>
      </c>
      <c r="F5" s="261"/>
      <c r="G5" s="262" t="s">
        <v>24</v>
      </c>
      <c r="H5" s="263"/>
      <c r="I5" s="261" t="s">
        <v>25</v>
      </c>
      <c r="J5" s="261"/>
      <c r="K5" s="262" t="s">
        <v>26</v>
      </c>
      <c r="L5" s="263"/>
      <c r="M5" s="261" t="s">
        <v>27</v>
      </c>
      <c r="N5" s="261"/>
      <c r="O5" s="262" t="s">
        <v>28</v>
      </c>
      <c r="P5" s="263"/>
      <c r="Q5" s="261" t="s">
        <v>29</v>
      </c>
      <c r="R5" s="261"/>
      <c r="S5" s="262" t="s">
        <v>30</v>
      </c>
      <c r="T5" s="263"/>
      <c r="U5" s="261" t="s">
        <v>31</v>
      </c>
      <c r="V5" s="261"/>
      <c r="W5" s="262" t="s">
        <v>32</v>
      </c>
      <c r="X5" s="263"/>
      <c r="Y5" s="261" t="s">
        <v>33</v>
      </c>
      <c r="Z5" s="261"/>
      <c r="AA5" s="278" t="s">
        <v>34</v>
      </c>
      <c r="AB5" s="261"/>
      <c r="AC5" s="262" t="s">
        <v>137</v>
      </c>
      <c r="AD5" s="268"/>
      <c r="AE5" s="279" t="s">
        <v>35</v>
      </c>
      <c r="AF5" s="280"/>
      <c r="AH5" s="259" t="s">
        <v>58</v>
      </c>
      <c r="AI5" s="195" t="s">
        <v>138</v>
      </c>
    </row>
    <row r="6" spans="2:35" ht="30" customHeight="1" thickBot="1">
      <c r="B6" s="48"/>
      <c r="C6" s="49"/>
      <c r="D6" s="50" t="s">
        <v>36</v>
      </c>
      <c r="E6" s="51" t="s">
        <v>37</v>
      </c>
      <c r="F6" s="52" t="s">
        <v>38</v>
      </c>
      <c r="G6" s="52" t="s">
        <v>37</v>
      </c>
      <c r="H6" s="52" t="s">
        <v>38</v>
      </c>
      <c r="I6" s="52" t="s">
        <v>37</v>
      </c>
      <c r="J6" s="52" t="s">
        <v>38</v>
      </c>
      <c r="K6" s="52" t="s">
        <v>37</v>
      </c>
      <c r="L6" s="52" t="s">
        <v>38</v>
      </c>
      <c r="M6" s="52" t="s">
        <v>37</v>
      </c>
      <c r="N6" s="52" t="s">
        <v>38</v>
      </c>
      <c r="O6" s="52" t="s">
        <v>37</v>
      </c>
      <c r="P6" s="52" t="s">
        <v>38</v>
      </c>
      <c r="Q6" s="52" t="s">
        <v>37</v>
      </c>
      <c r="R6" s="52" t="s">
        <v>38</v>
      </c>
      <c r="S6" s="52" t="s">
        <v>37</v>
      </c>
      <c r="T6" s="52" t="s">
        <v>38</v>
      </c>
      <c r="U6" s="52" t="s">
        <v>37</v>
      </c>
      <c r="V6" s="52" t="s">
        <v>38</v>
      </c>
      <c r="W6" s="52" t="s">
        <v>37</v>
      </c>
      <c r="X6" s="52" t="s">
        <v>38</v>
      </c>
      <c r="Y6" s="52" t="s">
        <v>37</v>
      </c>
      <c r="Z6" s="52" t="s">
        <v>38</v>
      </c>
      <c r="AA6" s="52" t="s">
        <v>37</v>
      </c>
      <c r="AB6" s="53" t="s">
        <v>38</v>
      </c>
      <c r="AC6" s="54" t="s">
        <v>139</v>
      </c>
      <c r="AD6" s="55"/>
      <c r="AE6" s="56" t="s">
        <v>37</v>
      </c>
      <c r="AF6" s="57" t="s">
        <v>53</v>
      </c>
      <c r="AG6" s="58"/>
      <c r="AH6" s="260"/>
      <c r="AI6" s="145" t="s">
        <v>39</v>
      </c>
    </row>
    <row r="7" spans="2:35" s="42" customFormat="1" ht="30" customHeight="1">
      <c r="B7" s="59">
        <v>1</v>
      </c>
      <c r="C7" s="60" t="s">
        <v>140</v>
      </c>
      <c r="D7" s="61" t="s">
        <v>141</v>
      </c>
      <c r="E7" s="62">
        <v>120</v>
      </c>
      <c r="F7" s="63">
        <v>16200</v>
      </c>
      <c r="G7" s="63">
        <v>110</v>
      </c>
      <c r="H7" s="63">
        <v>14900</v>
      </c>
      <c r="I7" s="63">
        <v>120</v>
      </c>
      <c r="J7" s="63">
        <v>16200</v>
      </c>
      <c r="K7" s="63">
        <v>120</v>
      </c>
      <c r="L7" s="63">
        <v>16200</v>
      </c>
      <c r="M7" s="63">
        <v>90</v>
      </c>
      <c r="N7" s="63">
        <v>12500</v>
      </c>
      <c r="O7" s="63">
        <v>120</v>
      </c>
      <c r="P7" s="63">
        <v>16200</v>
      </c>
      <c r="Q7" s="63">
        <v>120</v>
      </c>
      <c r="R7" s="63">
        <v>16200</v>
      </c>
      <c r="S7" s="63">
        <v>58</v>
      </c>
      <c r="T7" s="63">
        <v>7800</v>
      </c>
      <c r="U7" s="63"/>
      <c r="V7" s="63"/>
      <c r="W7" s="63"/>
      <c r="X7" s="63"/>
      <c r="Y7" s="63"/>
      <c r="Z7" s="63"/>
      <c r="AA7" s="63"/>
      <c r="AB7" s="62"/>
      <c r="AC7" s="63">
        <v>15000</v>
      </c>
      <c r="AD7" s="60"/>
      <c r="AE7" s="64">
        <f t="shared" ref="AE7:AE31" si="0">E7+G7+I7+K7+M7+O7+Q7+U7+W7+Y7+AA7+S7</f>
        <v>858</v>
      </c>
      <c r="AF7" s="65">
        <f>F7+H7+J7+L7+N7+P7+R7+V7+X7+Z7+AB7+T7+AC7+AD7</f>
        <v>131200</v>
      </c>
      <c r="AG7" s="66"/>
      <c r="AH7" s="67">
        <v>8</v>
      </c>
      <c r="AI7" s="68">
        <v>170</v>
      </c>
    </row>
    <row r="8" spans="2:35" s="42" customFormat="1" ht="30" customHeight="1">
      <c r="B8" s="69">
        <v>2</v>
      </c>
      <c r="C8" s="70" t="s">
        <v>142</v>
      </c>
      <c r="D8" s="71" t="s">
        <v>141</v>
      </c>
      <c r="E8" s="72">
        <v>120</v>
      </c>
      <c r="F8" s="73">
        <v>16200</v>
      </c>
      <c r="G8" s="73">
        <v>110</v>
      </c>
      <c r="H8" s="73">
        <v>14900</v>
      </c>
      <c r="I8" s="73">
        <v>120</v>
      </c>
      <c r="J8" s="73">
        <v>16200</v>
      </c>
      <c r="K8" s="73">
        <v>120</v>
      </c>
      <c r="L8" s="73">
        <v>16200</v>
      </c>
      <c r="M8" s="73">
        <v>110</v>
      </c>
      <c r="N8" s="73">
        <v>14900</v>
      </c>
      <c r="O8" s="73"/>
      <c r="P8" s="73"/>
      <c r="Q8" s="73"/>
      <c r="R8" s="73"/>
      <c r="S8" s="73"/>
      <c r="T8" s="73"/>
      <c r="U8" s="73"/>
      <c r="V8" s="73"/>
      <c r="W8" s="73"/>
      <c r="X8" s="73"/>
      <c r="Y8" s="73"/>
      <c r="Z8" s="73"/>
      <c r="AA8" s="73"/>
      <c r="AB8" s="72"/>
      <c r="AC8" s="73">
        <v>10000</v>
      </c>
      <c r="AD8" s="70"/>
      <c r="AE8" s="74">
        <f t="shared" si="0"/>
        <v>580</v>
      </c>
      <c r="AF8" s="75">
        <f t="shared" ref="AF8:AF31" si="1">F8+H8+J8+L8+N8+P8+R8+V8+X8+Z8+AB8+T8+AC8+AD8</f>
        <v>88400</v>
      </c>
      <c r="AG8" s="66"/>
      <c r="AH8" s="76">
        <v>5</v>
      </c>
      <c r="AI8" s="70">
        <v>115</v>
      </c>
    </row>
    <row r="9" spans="2:35" s="42" customFormat="1" ht="30" customHeight="1">
      <c r="B9" s="69">
        <v>3</v>
      </c>
      <c r="C9" s="70" t="s">
        <v>143</v>
      </c>
      <c r="D9" s="71" t="s">
        <v>141</v>
      </c>
      <c r="E9" s="72">
        <v>120</v>
      </c>
      <c r="F9" s="73">
        <v>16200</v>
      </c>
      <c r="G9" s="73">
        <v>110</v>
      </c>
      <c r="H9" s="73">
        <v>14900</v>
      </c>
      <c r="I9" s="73">
        <v>120</v>
      </c>
      <c r="J9" s="73">
        <v>16200</v>
      </c>
      <c r="K9" s="73">
        <v>120</v>
      </c>
      <c r="L9" s="73">
        <v>16200</v>
      </c>
      <c r="M9" s="73">
        <v>110</v>
      </c>
      <c r="N9" s="73">
        <v>14900</v>
      </c>
      <c r="O9" s="73">
        <v>70</v>
      </c>
      <c r="P9" s="73">
        <v>9500</v>
      </c>
      <c r="Q9" s="73"/>
      <c r="R9" s="73"/>
      <c r="S9" s="73"/>
      <c r="T9" s="73"/>
      <c r="U9" s="73"/>
      <c r="V9" s="73"/>
      <c r="W9" s="73"/>
      <c r="X9" s="73"/>
      <c r="Y9" s="73"/>
      <c r="Z9" s="73"/>
      <c r="AA9" s="73"/>
      <c r="AB9" s="72"/>
      <c r="AC9" s="73">
        <v>10000</v>
      </c>
      <c r="AD9" s="70"/>
      <c r="AE9" s="74">
        <f t="shared" si="0"/>
        <v>650</v>
      </c>
      <c r="AF9" s="75">
        <f t="shared" si="1"/>
        <v>97900</v>
      </c>
      <c r="AG9" s="66"/>
      <c r="AH9" s="76">
        <v>6</v>
      </c>
      <c r="AI9" s="70">
        <v>130</v>
      </c>
    </row>
    <row r="10" spans="2:35" s="42" customFormat="1" ht="30" customHeight="1">
      <c r="B10" s="69">
        <v>4</v>
      </c>
      <c r="C10" s="70" t="s">
        <v>144</v>
      </c>
      <c r="D10" s="71" t="s">
        <v>141</v>
      </c>
      <c r="E10" s="72">
        <v>120</v>
      </c>
      <c r="F10" s="73">
        <v>16200</v>
      </c>
      <c r="G10" s="73">
        <v>110</v>
      </c>
      <c r="H10" s="73">
        <v>14900</v>
      </c>
      <c r="I10" s="73">
        <v>120</v>
      </c>
      <c r="J10" s="73">
        <v>16200</v>
      </c>
      <c r="K10" s="73">
        <v>120</v>
      </c>
      <c r="L10" s="73">
        <v>16200</v>
      </c>
      <c r="M10" s="73">
        <v>110</v>
      </c>
      <c r="N10" s="73">
        <v>14900</v>
      </c>
      <c r="O10" s="73">
        <v>120</v>
      </c>
      <c r="P10" s="73">
        <v>16200</v>
      </c>
      <c r="Q10" s="73">
        <v>120</v>
      </c>
      <c r="R10" s="73">
        <v>16200</v>
      </c>
      <c r="S10" s="73">
        <v>120</v>
      </c>
      <c r="T10" s="73">
        <v>16200</v>
      </c>
      <c r="U10" s="73">
        <v>110</v>
      </c>
      <c r="V10" s="73">
        <v>14900</v>
      </c>
      <c r="W10" s="73">
        <v>110</v>
      </c>
      <c r="X10" s="73">
        <v>14900</v>
      </c>
      <c r="Y10" s="73">
        <v>115</v>
      </c>
      <c r="Z10" s="73">
        <v>15500</v>
      </c>
      <c r="AA10" s="73">
        <v>110</v>
      </c>
      <c r="AB10" s="72">
        <v>14900</v>
      </c>
      <c r="AC10" s="73">
        <v>30000</v>
      </c>
      <c r="AD10" s="70"/>
      <c r="AE10" s="74">
        <f t="shared" si="0"/>
        <v>1385</v>
      </c>
      <c r="AF10" s="75">
        <f t="shared" si="1"/>
        <v>217200</v>
      </c>
      <c r="AG10" s="66"/>
      <c r="AH10" s="76">
        <v>12</v>
      </c>
      <c r="AI10" s="70">
        <v>235</v>
      </c>
    </row>
    <row r="11" spans="2:35" s="42" customFormat="1" ht="30" customHeight="1">
      <c r="B11" s="69">
        <v>5</v>
      </c>
      <c r="C11" s="70" t="s">
        <v>145</v>
      </c>
      <c r="D11" s="71" t="s">
        <v>141</v>
      </c>
      <c r="E11" s="72">
        <v>120</v>
      </c>
      <c r="F11" s="73">
        <v>16200</v>
      </c>
      <c r="G11" s="73">
        <v>110</v>
      </c>
      <c r="H11" s="73">
        <v>14900</v>
      </c>
      <c r="I11" s="73">
        <v>120</v>
      </c>
      <c r="J11" s="73">
        <v>16200</v>
      </c>
      <c r="K11" s="73">
        <v>120</v>
      </c>
      <c r="L11" s="73">
        <v>16200</v>
      </c>
      <c r="M11" s="73">
        <v>110</v>
      </c>
      <c r="N11" s="73">
        <v>14900</v>
      </c>
      <c r="O11" s="73">
        <v>120</v>
      </c>
      <c r="P11" s="73">
        <v>16200</v>
      </c>
      <c r="Q11" s="73">
        <v>120</v>
      </c>
      <c r="R11" s="73">
        <v>16200</v>
      </c>
      <c r="S11" s="73">
        <v>120</v>
      </c>
      <c r="T11" s="73">
        <v>16200</v>
      </c>
      <c r="U11" s="73">
        <v>110</v>
      </c>
      <c r="V11" s="73">
        <v>14900</v>
      </c>
      <c r="W11" s="73">
        <v>110</v>
      </c>
      <c r="X11" s="73">
        <v>14900</v>
      </c>
      <c r="Y11" s="73">
        <v>115</v>
      </c>
      <c r="Z11" s="73">
        <v>15500</v>
      </c>
      <c r="AA11" s="73">
        <v>110</v>
      </c>
      <c r="AB11" s="72">
        <v>14900</v>
      </c>
      <c r="AC11" s="73">
        <v>25000</v>
      </c>
      <c r="AD11" s="70"/>
      <c r="AE11" s="74">
        <f t="shared" si="0"/>
        <v>1385</v>
      </c>
      <c r="AF11" s="75">
        <f t="shared" si="1"/>
        <v>212200</v>
      </c>
      <c r="AG11" s="66"/>
      <c r="AH11" s="76">
        <v>12</v>
      </c>
      <c r="AI11" s="70">
        <v>235</v>
      </c>
    </row>
    <row r="12" spans="2:35" s="42" customFormat="1" ht="30" customHeight="1">
      <c r="B12" s="69">
        <v>6</v>
      </c>
      <c r="C12" s="70" t="s">
        <v>146</v>
      </c>
      <c r="D12" s="71" t="s">
        <v>141</v>
      </c>
      <c r="E12" s="72">
        <v>120</v>
      </c>
      <c r="F12" s="73">
        <v>16200</v>
      </c>
      <c r="G12" s="73">
        <v>110</v>
      </c>
      <c r="H12" s="73">
        <v>14900</v>
      </c>
      <c r="I12" s="73">
        <v>120</v>
      </c>
      <c r="J12" s="73">
        <v>16200</v>
      </c>
      <c r="K12" s="73">
        <v>60</v>
      </c>
      <c r="L12" s="73">
        <v>8300</v>
      </c>
      <c r="M12" s="73">
        <v>70</v>
      </c>
      <c r="N12" s="73">
        <v>9500</v>
      </c>
      <c r="O12" s="73">
        <v>85</v>
      </c>
      <c r="P12" s="73">
        <v>11500</v>
      </c>
      <c r="Q12" s="73">
        <v>120</v>
      </c>
      <c r="R12" s="73">
        <v>16200</v>
      </c>
      <c r="S12" s="73">
        <v>120</v>
      </c>
      <c r="T12" s="73">
        <v>16200</v>
      </c>
      <c r="U12" s="73">
        <v>110</v>
      </c>
      <c r="V12" s="73">
        <v>14900</v>
      </c>
      <c r="W12" s="73">
        <v>110</v>
      </c>
      <c r="X12" s="73">
        <v>14900</v>
      </c>
      <c r="Y12" s="73">
        <v>120</v>
      </c>
      <c r="Z12" s="73">
        <v>15500</v>
      </c>
      <c r="AA12" s="73">
        <v>110</v>
      </c>
      <c r="AB12" s="72">
        <v>14900</v>
      </c>
      <c r="AC12" s="73">
        <v>30000</v>
      </c>
      <c r="AD12" s="70"/>
      <c r="AE12" s="74">
        <f t="shared" si="0"/>
        <v>1255</v>
      </c>
      <c r="AF12" s="75">
        <f t="shared" si="1"/>
        <v>199200</v>
      </c>
      <c r="AG12" s="66"/>
      <c r="AH12" s="76">
        <v>12</v>
      </c>
      <c r="AI12" s="70">
        <v>220</v>
      </c>
    </row>
    <row r="13" spans="2:35" s="42" customFormat="1" ht="30" customHeight="1">
      <c r="B13" s="69">
        <v>7</v>
      </c>
      <c r="C13" s="70" t="s">
        <v>147</v>
      </c>
      <c r="D13" s="71" t="s">
        <v>141</v>
      </c>
      <c r="E13" s="72">
        <v>120</v>
      </c>
      <c r="F13" s="73">
        <v>16200</v>
      </c>
      <c r="G13" s="73">
        <v>110</v>
      </c>
      <c r="H13" s="73">
        <v>14900</v>
      </c>
      <c r="I13" s="73">
        <v>120</v>
      </c>
      <c r="J13" s="73">
        <v>16200</v>
      </c>
      <c r="K13" s="73">
        <v>120</v>
      </c>
      <c r="L13" s="73">
        <v>16200</v>
      </c>
      <c r="M13" s="73">
        <v>110</v>
      </c>
      <c r="N13" s="73">
        <v>14900</v>
      </c>
      <c r="O13" s="73">
        <v>120</v>
      </c>
      <c r="P13" s="73">
        <v>16200</v>
      </c>
      <c r="Q13" s="73">
        <v>120</v>
      </c>
      <c r="R13" s="73">
        <v>16200</v>
      </c>
      <c r="S13" s="73">
        <v>120</v>
      </c>
      <c r="T13" s="73">
        <v>16200</v>
      </c>
      <c r="U13" s="73">
        <v>110</v>
      </c>
      <c r="V13" s="73">
        <v>14900</v>
      </c>
      <c r="W13" s="73">
        <v>110</v>
      </c>
      <c r="X13" s="73">
        <v>14900</v>
      </c>
      <c r="Y13" s="73">
        <v>115</v>
      </c>
      <c r="Z13" s="73">
        <v>15500</v>
      </c>
      <c r="AA13" s="73">
        <v>110</v>
      </c>
      <c r="AB13" s="72">
        <v>14900</v>
      </c>
      <c r="AC13" s="73">
        <v>30000</v>
      </c>
      <c r="AD13" s="70"/>
      <c r="AE13" s="74">
        <f t="shared" si="0"/>
        <v>1385</v>
      </c>
      <c r="AF13" s="75">
        <f t="shared" si="1"/>
        <v>217200</v>
      </c>
      <c r="AG13" s="66"/>
      <c r="AH13" s="76">
        <v>12</v>
      </c>
      <c r="AI13" s="70">
        <v>235</v>
      </c>
    </row>
    <row r="14" spans="2:35" s="42" customFormat="1" ht="30" customHeight="1">
      <c r="B14" s="69">
        <v>8</v>
      </c>
      <c r="C14" s="70" t="s">
        <v>148</v>
      </c>
      <c r="D14" s="71" t="s">
        <v>141</v>
      </c>
      <c r="E14" s="72">
        <v>120</v>
      </c>
      <c r="F14" s="73">
        <v>16200</v>
      </c>
      <c r="G14" s="73">
        <v>110</v>
      </c>
      <c r="H14" s="73">
        <v>14900</v>
      </c>
      <c r="I14" s="73">
        <v>120</v>
      </c>
      <c r="J14" s="73">
        <v>16200</v>
      </c>
      <c r="K14" s="73">
        <v>120</v>
      </c>
      <c r="L14" s="73">
        <v>16200</v>
      </c>
      <c r="M14" s="73">
        <v>110</v>
      </c>
      <c r="N14" s="73">
        <v>14900</v>
      </c>
      <c r="O14" s="73">
        <v>120</v>
      </c>
      <c r="P14" s="73">
        <v>16200</v>
      </c>
      <c r="Q14" s="73">
        <v>105</v>
      </c>
      <c r="R14" s="73">
        <v>14200</v>
      </c>
      <c r="S14" s="73">
        <v>120</v>
      </c>
      <c r="T14" s="73">
        <v>16200</v>
      </c>
      <c r="U14" s="73">
        <v>110</v>
      </c>
      <c r="V14" s="73">
        <v>14900</v>
      </c>
      <c r="W14" s="73">
        <v>110</v>
      </c>
      <c r="X14" s="73">
        <v>14900</v>
      </c>
      <c r="Y14" s="73">
        <v>115</v>
      </c>
      <c r="Z14" s="73">
        <v>15500</v>
      </c>
      <c r="AA14" s="73">
        <v>110</v>
      </c>
      <c r="AB14" s="72">
        <v>14900</v>
      </c>
      <c r="AC14" s="73">
        <v>30000</v>
      </c>
      <c r="AD14" s="70"/>
      <c r="AE14" s="74">
        <f t="shared" si="0"/>
        <v>1370</v>
      </c>
      <c r="AF14" s="75">
        <f t="shared" si="1"/>
        <v>215200</v>
      </c>
      <c r="AG14" s="66"/>
      <c r="AH14" s="76">
        <v>12</v>
      </c>
      <c r="AI14" s="70">
        <v>230</v>
      </c>
    </row>
    <row r="15" spans="2:35" s="42" customFormat="1" ht="30" customHeight="1">
      <c r="B15" s="69">
        <v>9</v>
      </c>
      <c r="C15" s="70" t="s">
        <v>149</v>
      </c>
      <c r="D15" s="71" t="s">
        <v>141</v>
      </c>
      <c r="E15" s="72">
        <v>120</v>
      </c>
      <c r="F15" s="73">
        <v>16200</v>
      </c>
      <c r="G15" s="73">
        <v>110</v>
      </c>
      <c r="H15" s="73">
        <v>14900</v>
      </c>
      <c r="I15" s="73">
        <v>105</v>
      </c>
      <c r="J15" s="73">
        <v>14200</v>
      </c>
      <c r="K15" s="73">
        <v>60</v>
      </c>
      <c r="L15" s="73">
        <v>8300</v>
      </c>
      <c r="M15" s="73">
        <v>85</v>
      </c>
      <c r="N15" s="73">
        <v>11500</v>
      </c>
      <c r="O15" s="73">
        <v>85</v>
      </c>
      <c r="P15" s="73">
        <v>11500</v>
      </c>
      <c r="Q15" s="73">
        <v>120</v>
      </c>
      <c r="R15" s="73">
        <v>16200</v>
      </c>
      <c r="S15" s="73">
        <v>120</v>
      </c>
      <c r="T15" s="73">
        <v>16200</v>
      </c>
      <c r="U15" s="73">
        <v>110</v>
      </c>
      <c r="V15" s="73">
        <v>14900</v>
      </c>
      <c r="W15" s="73">
        <v>110</v>
      </c>
      <c r="X15" s="73">
        <v>14900</v>
      </c>
      <c r="Y15" s="73">
        <v>115</v>
      </c>
      <c r="Z15" s="73">
        <v>15500</v>
      </c>
      <c r="AA15" s="73">
        <v>110</v>
      </c>
      <c r="AB15" s="72">
        <v>14900</v>
      </c>
      <c r="AC15" s="73">
        <v>30000</v>
      </c>
      <c r="AD15" s="70"/>
      <c r="AE15" s="74">
        <f t="shared" si="0"/>
        <v>1250</v>
      </c>
      <c r="AF15" s="75">
        <f t="shared" si="1"/>
        <v>199200</v>
      </c>
      <c r="AG15" s="66"/>
      <c r="AH15" s="76">
        <v>12</v>
      </c>
      <c r="AI15" s="70">
        <v>220</v>
      </c>
    </row>
    <row r="16" spans="2:35" s="42" customFormat="1" ht="30" customHeight="1">
      <c r="B16" s="69">
        <v>10</v>
      </c>
      <c r="C16" s="70" t="s">
        <v>150</v>
      </c>
      <c r="D16" s="71" t="s">
        <v>141</v>
      </c>
      <c r="E16" s="72">
        <v>120</v>
      </c>
      <c r="F16" s="73">
        <v>16200</v>
      </c>
      <c r="G16" s="73">
        <v>110</v>
      </c>
      <c r="H16" s="73">
        <v>14900</v>
      </c>
      <c r="I16" s="73">
        <v>120</v>
      </c>
      <c r="J16" s="73">
        <v>16200</v>
      </c>
      <c r="K16" s="73">
        <v>120</v>
      </c>
      <c r="L16" s="73">
        <v>16200</v>
      </c>
      <c r="M16" s="73">
        <v>110</v>
      </c>
      <c r="N16" s="73">
        <v>14900</v>
      </c>
      <c r="O16" s="73">
        <v>120</v>
      </c>
      <c r="P16" s="73">
        <v>16200</v>
      </c>
      <c r="Q16" s="73">
        <v>60</v>
      </c>
      <c r="R16" s="73">
        <v>8300</v>
      </c>
      <c r="S16" s="73">
        <v>70</v>
      </c>
      <c r="T16" s="73">
        <v>9500</v>
      </c>
      <c r="U16" s="73">
        <v>85</v>
      </c>
      <c r="V16" s="73">
        <v>11500</v>
      </c>
      <c r="W16" s="73">
        <v>110</v>
      </c>
      <c r="X16" s="73">
        <v>14900</v>
      </c>
      <c r="Y16" s="73">
        <v>115</v>
      </c>
      <c r="Z16" s="73">
        <v>15500</v>
      </c>
      <c r="AA16" s="73">
        <v>110</v>
      </c>
      <c r="AB16" s="72">
        <v>14900</v>
      </c>
      <c r="AC16" s="73">
        <v>27000</v>
      </c>
      <c r="AD16" s="70"/>
      <c r="AE16" s="74">
        <f t="shared" si="0"/>
        <v>1250</v>
      </c>
      <c r="AF16" s="75">
        <f t="shared" si="1"/>
        <v>196200</v>
      </c>
      <c r="AG16" s="66"/>
      <c r="AH16" s="76">
        <v>12</v>
      </c>
      <c r="AI16" s="70">
        <v>220</v>
      </c>
    </row>
    <row r="17" spans="2:35" s="42" customFormat="1" ht="30" customHeight="1">
      <c r="B17" s="69">
        <v>11</v>
      </c>
      <c r="C17" s="70" t="s">
        <v>151</v>
      </c>
      <c r="D17" s="71" t="s">
        <v>141</v>
      </c>
      <c r="E17" s="72">
        <v>120</v>
      </c>
      <c r="F17" s="73">
        <v>16200</v>
      </c>
      <c r="G17" s="73">
        <v>110</v>
      </c>
      <c r="H17" s="73">
        <v>14900</v>
      </c>
      <c r="I17" s="73">
        <v>120</v>
      </c>
      <c r="J17" s="73">
        <v>16200</v>
      </c>
      <c r="K17" s="73">
        <v>120</v>
      </c>
      <c r="L17" s="73">
        <v>16200</v>
      </c>
      <c r="M17" s="73">
        <v>120</v>
      </c>
      <c r="N17" s="73">
        <v>16200</v>
      </c>
      <c r="O17" s="73">
        <v>120</v>
      </c>
      <c r="P17" s="73">
        <v>16200</v>
      </c>
      <c r="Q17" s="73">
        <v>120</v>
      </c>
      <c r="R17" s="73">
        <v>16200</v>
      </c>
      <c r="S17" s="73">
        <v>120</v>
      </c>
      <c r="T17" s="73">
        <v>16200</v>
      </c>
      <c r="U17" s="73">
        <v>110</v>
      </c>
      <c r="V17" s="73">
        <v>14900</v>
      </c>
      <c r="W17" s="73">
        <v>110</v>
      </c>
      <c r="X17" s="73">
        <v>14900</v>
      </c>
      <c r="Y17" s="73">
        <v>115</v>
      </c>
      <c r="Z17" s="73">
        <v>15500</v>
      </c>
      <c r="AA17" s="73">
        <v>110</v>
      </c>
      <c r="AB17" s="72">
        <v>14900</v>
      </c>
      <c r="AC17" s="73">
        <v>30000</v>
      </c>
      <c r="AD17" s="70"/>
      <c r="AE17" s="74">
        <f t="shared" si="0"/>
        <v>1395</v>
      </c>
      <c r="AF17" s="75">
        <f t="shared" si="1"/>
        <v>218500</v>
      </c>
      <c r="AG17" s="66"/>
      <c r="AH17" s="76">
        <v>12</v>
      </c>
      <c r="AI17" s="70">
        <v>235</v>
      </c>
    </row>
    <row r="18" spans="2:35" s="42" customFormat="1" ht="30" customHeight="1">
      <c r="B18" s="69">
        <v>12</v>
      </c>
      <c r="C18" s="70" t="s">
        <v>152</v>
      </c>
      <c r="D18" s="71" t="s">
        <v>141</v>
      </c>
      <c r="E18" s="72">
        <v>120</v>
      </c>
      <c r="F18" s="73">
        <v>16200</v>
      </c>
      <c r="G18" s="73">
        <v>110</v>
      </c>
      <c r="H18" s="73">
        <v>14900</v>
      </c>
      <c r="I18" s="73">
        <v>105</v>
      </c>
      <c r="J18" s="73">
        <v>14200</v>
      </c>
      <c r="K18" s="73">
        <v>120</v>
      </c>
      <c r="L18" s="73">
        <v>16200</v>
      </c>
      <c r="M18" s="73">
        <v>120</v>
      </c>
      <c r="N18" s="73">
        <v>16200</v>
      </c>
      <c r="O18" s="73">
        <v>120</v>
      </c>
      <c r="P18" s="73">
        <v>16200</v>
      </c>
      <c r="Q18" s="73">
        <v>120</v>
      </c>
      <c r="R18" s="73">
        <v>16200</v>
      </c>
      <c r="S18" s="73">
        <v>120</v>
      </c>
      <c r="T18" s="73">
        <v>16200</v>
      </c>
      <c r="U18" s="73">
        <v>110</v>
      </c>
      <c r="V18" s="73">
        <v>14900</v>
      </c>
      <c r="W18" s="73">
        <v>110</v>
      </c>
      <c r="X18" s="73">
        <v>14900</v>
      </c>
      <c r="Y18" s="73">
        <v>115</v>
      </c>
      <c r="Z18" s="73">
        <v>15500</v>
      </c>
      <c r="AA18" s="73">
        <v>110</v>
      </c>
      <c r="AB18" s="72">
        <v>14900</v>
      </c>
      <c r="AC18" s="73">
        <v>30000</v>
      </c>
      <c r="AD18" s="70"/>
      <c r="AE18" s="74">
        <f t="shared" si="0"/>
        <v>1380</v>
      </c>
      <c r="AF18" s="75">
        <f t="shared" si="1"/>
        <v>216500</v>
      </c>
      <c r="AG18" s="66"/>
      <c r="AH18" s="76">
        <v>12</v>
      </c>
      <c r="AI18" s="70">
        <v>235</v>
      </c>
    </row>
    <row r="19" spans="2:35" s="42" customFormat="1" ht="30" customHeight="1">
      <c r="B19" s="69">
        <v>13</v>
      </c>
      <c r="C19" s="70" t="s">
        <v>153</v>
      </c>
      <c r="D19" s="71" t="s">
        <v>141</v>
      </c>
      <c r="E19" s="72">
        <v>120</v>
      </c>
      <c r="F19" s="73">
        <v>16200</v>
      </c>
      <c r="G19" s="73">
        <v>110</v>
      </c>
      <c r="H19" s="73">
        <v>14900</v>
      </c>
      <c r="I19" s="73">
        <v>105</v>
      </c>
      <c r="J19" s="73">
        <v>14200</v>
      </c>
      <c r="K19" s="73">
        <v>120</v>
      </c>
      <c r="L19" s="73">
        <v>16200</v>
      </c>
      <c r="M19" s="73">
        <v>120</v>
      </c>
      <c r="N19" s="73">
        <v>16200</v>
      </c>
      <c r="O19" s="73">
        <v>120</v>
      </c>
      <c r="P19" s="73">
        <v>16200</v>
      </c>
      <c r="Q19" s="73">
        <v>120</v>
      </c>
      <c r="R19" s="73">
        <v>16200</v>
      </c>
      <c r="S19" s="73">
        <v>120</v>
      </c>
      <c r="T19" s="73">
        <v>16200</v>
      </c>
      <c r="U19" s="73">
        <v>110</v>
      </c>
      <c r="V19" s="73">
        <v>14900</v>
      </c>
      <c r="W19" s="73">
        <v>110</v>
      </c>
      <c r="X19" s="73">
        <v>14900</v>
      </c>
      <c r="Y19" s="73">
        <v>115</v>
      </c>
      <c r="Z19" s="73">
        <v>15500</v>
      </c>
      <c r="AA19" s="73">
        <v>110</v>
      </c>
      <c r="AB19" s="72">
        <v>14900</v>
      </c>
      <c r="AC19" s="73">
        <v>30000</v>
      </c>
      <c r="AD19" s="70"/>
      <c r="AE19" s="74">
        <f t="shared" si="0"/>
        <v>1380</v>
      </c>
      <c r="AF19" s="75">
        <f t="shared" si="1"/>
        <v>216500</v>
      </c>
      <c r="AG19" s="66"/>
      <c r="AH19" s="76">
        <v>12</v>
      </c>
      <c r="AI19" s="70">
        <v>235</v>
      </c>
    </row>
    <row r="20" spans="2:35" s="42" customFormat="1" ht="30" customHeight="1">
      <c r="B20" s="69">
        <v>14</v>
      </c>
      <c r="C20" s="70" t="s">
        <v>154</v>
      </c>
      <c r="D20" s="71" t="s">
        <v>141</v>
      </c>
      <c r="E20" s="72">
        <v>120</v>
      </c>
      <c r="F20" s="73">
        <v>16200</v>
      </c>
      <c r="G20" s="73">
        <v>110</v>
      </c>
      <c r="H20" s="73">
        <v>14900</v>
      </c>
      <c r="I20" s="73">
        <v>105</v>
      </c>
      <c r="J20" s="73">
        <v>14200</v>
      </c>
      <c r="K20" s="73">
        <v>110</v>
      </c>
      <c r="L20" s="73">
        <v>14900</v>
      </c>
      <c r="M20" s="73">
        <v>120</v>
      </c>
      <c r="N20" s="73">
        <v>16200</v>
      </c>
      <c r="O20" s="73">
        <v>120</v>
      </c>
      <c r="P20" s="73">
        <v>16200</v>
      </c>
      <c r="Q20" s="73">
        <v>105</v>
      </c>
      <c r="R20" s="73">
        <v>14200</v>
      </c>
      <c r="S20" s="73">
        <v>120</v>
      </c>
      <c r="T20" s="73">
        <v>16200</v>
      </c>
      <c r="U20" s="73">
        <v>110</v>
      </c>
      <c r="V20" s="73">
        <v>14900</v>
      </c>
      <c r="W20" s="73">
        <v>110</v>
      </c>
      <c r="X20" s="73">
        <v>14900</v>
      </c>
      <c r="Y20" s="73">
        <v>115</v>
      </c>
      <c r="Z20" s="73">
        <v>15500</v>
      </c>
      <c r="AA20" s="73">
        <v>110</v>
      </c>
      <c r="AB20" s="72">
        <v>14900</v>
      </c>
      <c r="AC20" s="73">
        <v>30000</v>
      </c>
      <c r="AD20" s="70"/>
      <c r="AE20" s="74">
        <f t="shared" si="0"/>
        <v>1355</v>
      </c>
      <c r="AF20" s="75">
        <f t="shared" si="1"/>
        <v>213200</v>
      </c>
      <c r="AG20" s="66"/>
      <c r="AH20" s="76">
        <v>12</v>
      </c>
      <c r="AI20" s="70">
        <v>235</v>
      </c>
    </row>
    <row r="21" spans="2:35" s="42" customFormat="1" ht="30" customHeight="1">
      <c r="B21" s="69">
        <v>15</v>
      </c>
      <c r="C21" s="70" t="s">
        <v>155</v>
      </c>
      <c r="D21" s="71" t="s">
        <v>141</v>
      </c>
      <c r="E21" s="72">
        <v>120</v>
      </c>
      <c r="F21" s="73">
        <v>16200</v>
      </c>
      <c r="G21" s="73">
        <v>110</v>
      </c>
      <c r="H21" s="73">
        <v>14900</v>
      </c>
      <c r="I21" s="73">
        <v>120</v>
      </c>
      <c r="J21" s="73">
        <v>16200</v>
      </c>
      <c r="K21" s="73">
        <v>120</v>
      </c>
      <c r="L21" s="73">
        <v>16200</v>
      </c>
      <c r="M21" s="73">
        <v>110</v>
      </c>
      <c r="N21" s="73">
        <v>14900</v>
      </c>
      <c r="O21" s="73">
        <v>120</v>
      </c>
      <c r="P21" s="73">
        <v>16200</v>
      </c>
      <c r="Q21" s="73">
        <v>120</v>
      </c>
      <c r="R21" s="73">
        <v>16200</v>
      </c>
      <c r="S21" s="73">
        <v>120</v>
      </c>
      <c r="T21" s="73">
        <v>16200</v>
      </c>
      <c r="U21" s="73">
        <v>110</v>
      </c>
      <c r="V21" s="73">
        <v>14900</v>
      </c>
      <c r="W21" s="73">
        <v>60</v>
      </c>
      <c r="X21" s="73">
        <v>8300</v>
      </c>
      <c r="Y21" s="73">
        <v>70</v>
      </c>
      <c r="Z21" s="73">
        <v>9500</v>
      </c>
      <c r="AA21" s="73">
        <v>90</v>
      </c>
      <c r="AB21" s="73">
        <v>12500</v>
      </c>
      <c r="AC21" s="73">
        <v>27000</v>
      </c>
      <c r="AD21" s="70"/>
      <c r="AE21" s="74">
        <f t="shared" si="0"/>
        <v>1270</v>
      </c>
      <c r="AF21" s="75">
        <f t="shared" si="1"/>
        <v>199200</v>
      </c>
      <c r="AG21" s="66"/>
      <c r="AH21" s="76">
        <v>12</v>
      </c>
      <c r="AI21" s="70">
        <v>225</v>
      </c>
    </row>
    <row r="22" spans="2:35" s="42" customFormat="1" ht="30" customHeight="1">
      <c r="B22" s="69">
        <v>16</v>
      </c>
      <c r="C22" s="70" t="s">
        <v>156</v>
      </c>
      <c r="D22" s="71" t="s">
        <v>141</v>
      </c>
      <c r="E22" s="72">
        <v>120</v>
      </c>
      <c r="F22" s="73">
        <v>16200</v>
      </c>
      <c r="G22" s="73">
        <v>110</v>
      </c>
      <c r="H22" s="73">
        <v>14900</v>
      </c>
      <c r="I22" s="73">
        <v>120</v>
      </c>
      <c r="J22" s="73">
        <v>16200</v>
      </c>
      <c r="K22" s="73">
        <v>120</v>
      </c>
      <c r="L22" s="73">
        <v>16200</v>
      </c>
      <c r="M22" s="73">
        <v>110</v>
      </c>
      <c r="N22" s="73">
        <v>14900</v>
      </c>
      <c r="O22" s="73">
        <v>120</v>
      </c>
      <c r="P22" s="73">
        <v>16200</v>
      </c>
      <c r="Q22" s="73">
        <v>120</v>
      </c>
      <c r="R22" s="73">
        <v>16200</v>
      </c>
      <c r="S22" s="73">
        <v>120</v>
      </c>
      <c r="T22" s="73">
        <v>16200</v>
      </c>
      <c r="U22" s="73">
        <v>110</v>
      </c>
      <c r="V22" s="73">
        <v>14900</v>
      </c>
      <c r="W22" s="73">
        <v>110</v>
      </c>
      <c r="X22" s="73">
        <v>14900</v>
      </c>
      <c r="Y22" s="73">
        <v>115</v>
      </c>
      <c r="Z22" s="73">
        <v>15500</v>
      </c>
      <c r="AA22" s="73">
        <v>110</v>
      </c>
      <c r="AB22" s="72">
        <v>14900</v>
      </c>
      <c r="AC22" s="73">
        <v>30000</v>
      </c>
      <c r="AD22" s="70"/>
      <c r="AE22" s="74">
        <f t="shared" si="0"/>
        <v>1385</v>
      </c>
      <c r="AF22" s="75">
        <f t="shared" si="1"/>
        <v>217200</v>
      </c>
      <c r="AG22" s="66"/>
      <c r="AH22" s="76">
        <v>12</v>
      </c>
      <c r="AI22" s="70">
        <v>235</v>
      </c>
    </row>
    <row r="23" spans="2:35" s="42" customFormat="1" ht="30" customHeight="1">
      <c r="B23" s="69">
        <v>17</v>
      </c>
      <c r="C23" s="70" t="s">
        <v>157</v>
      </c>
      <c r="D23" s="71" t="s">
        <v>141</v>
      </c>
      <c r="E23" s="72">
        <v>120</v>
      </c>
      <c r="F23" s="73">
        <v>16200</v>
      </c>
      <c r="G23" s="73">
        <v>110</v>
      </c>
      <c r="H23" s="73">
        <v>14900</v>
      </c>
      <c r="I23" s="73">
        <v>120</v>
      </c>
      <c r="J23" s="73">
        <v>16200</v>
      </c>
      <c r="K23" s="73">
        <v>120</v>
      </c>
      <c r="L23" s="73">
        <v>16200</v>
      </c>
      <c r="M23" s="73">
        <v>110</v>
      </c>
      <c r="N23" s="73">
        <v>14900</v>
      </c>
      <c r="O23" s="73">
        <v>120</v>
      </c>
      <c r="P23" s="73">
        <v>16200</v>
      </c>
      <c r="Q23" s="73">
        <v>120</v>
      </c>
      <c r="R23" s="73">
        <v>16200</v>
      </c>
      <c r="S23" s="73">
        <v>120</v>
      </c>
      <c r="T23" s="73">
        <v>16200</v>
      </c>
      <c r="U23" s="73">
        <v>110</v>
      </c>
      <c r="V23" s="73">
        <v>14900</v>
      </c>
      <c r="W23" s="73">
        <v>110</v>
      </c>
      <c r="X23" s="73">
        <v>14900</v>
      </c>
      <c r="Y23" s="73">
        <v>115</v>
      </c>
      <c r="Z23" s="73">
        <v>15500</v>
      </c>
      <c r="AA23" s="73">
        <v>110</v>
      </c>
      <c r="AB23" s="72">
        <v>14900</v>
      </c>
      <c r="AC23" s="73">
        <v>30000</v>
      </c>
      <c r="AD23" s="70"/>
      <c r="AE23" s="74">
        <f t="shared" si="0"/>
        <v>1385</v>
      </c>
      <c r="AF23" s="75">
        <f t="shared" si="1"/>
        <v>217200</v>
      </c>
      <c r="AG23" s="66"/>
      <c r="AH23" s="76">
        <v>12</v>
      </c>
      <c r="AI23" s="70">
        <v>235</v>
      </c>
    </row>
    <row r="24" spans="2:35" s="42" customFormat="1" ht="30" customHeight="1">
      <c r="B24" s="69">
        <v>18</v>
      </c>
      <c r="C24" s="70" t="s">
        <v>158</v>
      </c>
      <c r="D24" s="71" t="s">
        <v>141</v>
      </c>
      <c r="E24" s="72">
        <v>120</v>
      </c>
      <c r="F24" s="73">
        <v>16200</v>
      </c>
      <c r="G24" s="73">
        <v>110</v>
      </c>
      <c r="H24" s="73">
        <v>14900</v>
      </c>
      <c r="I24" s="73">
        <v>120</v>
      </c>
      <c r="J24" s="73">
        <v>16200</v>
      </c>
      <c r="K24" s="73">
        <v>120</v>
      </c>
      <c r="L24" s="73">
        <v>16200</v>
      </c>
      <c r="M24" s="73">
        <v>110</v>
      </c>
      <c r="N24" s="73">
        <v>14900</v>
      </c>
      <c r="O24" s="73">
        <v>120</v>
      </c>
      <c r="P24" s="73">
        <v>16200</v>
      </c>
      <c r="Q24" s="73">
        <v>120</v>
      </c>
      <c r="R24" s="73">
        <v>16200</v>
      </c>
      <c r="S24" s="73">
        <v>120</v>
      </c>
      <c r="T24" s="73">
        <v>16200</v>
      </c>
      <c r="U24" s="73">
        <v>110</v>
      </c>
      <c r="V24" s="73">
        <v>14900</v>
      </c>
      <c r="W24" s="73">
        <v>110</v>
      </c>
      <c r="X24" s="73">
        <v>14900</v>
      </c>
      <c r="Y24" s="73">
        <v>115</v>
      </c>
      <c r="Z24" s="73">
        <v>15500</v>
      </c>
      <c r="AA24" s="73">
        <v>110</v>
      </c>
      <c r="AB24" s="72">
        <v>14900</v>
      </c>
      <c r="AC24" s="73">
        <v>30000</v>
      </c>
      <c r="AD24" s="70"/>
      <c r="AE24" s="74">
        <f t="shared" si="0"/>
        <v>1385</v>
      </c>
      <c r="AF24" s="75">
        <f t="shared" si="1"/>
        <v>217200</v>
      </c>
      <c r="AG24" s="66"/>
      <c r="AH24" s="76">
        <v>12</v>
      </c>
      <c r="AI24" s="70">
        <v>235</v>
      </c>
    </row>
    <row r="25" spans="2:35" s="42" customFormat="1" ht="30" customHeight="1">
      <c r="B25" s="69">
        <v>19</v>
      </c>
      <c r="C25" s="70" t="s">
        <v>159</v>
      </c>
      <c r="D25" s="71" t="s">
        <v>141</v>
      </c>
      <c r="E25" s="72">
        <v>120</v>
      </c>
      <c r="F25" s="73">
        <v>16200</v>
      </c>
      <c r="G25" s="73">
        <v>110</v>
      </c>
      <c r="H25" s="73">
        <v>14900</v>
      </c>
      <c r="I25" s="73">
        <v>120</v>
      </c>
      <c r="J25" s="73">
        <v>16200</v>
      </c>
      <c r="K25" s="73">
        <v>120</v>
      </c>
      <c r="L25" s="73">
        <v>16200</v>
      </c>
      <c r="M25" s="73">
        <v>110</v>
      </c>
      <c r="N25" s="73">
        <v>14900</v>
      </c>
      <c r="O25" s="73">
        <v>120</v>
      </c>
      <c r="P25" s="73">
        <v>16200</v>
      </c>
      <c r="Q25" s="73">
        <v>120</v>
      </c>
      <c r="R25" s="73">
        <v>16200</v>
      </c>
      <c r="S25" s="73">
        <v>120</v>
      </c>
      <c r="T25" s="73">
        <v>16200</v>
      </c>
      <c r="U25" s="73">
        <v>110</v>
      </c>
      <c r="V25" s="73">
        <v>14900</v>
      </c>
      <c r="W25" s="73">
        <v>110</v>
      </c>
      <c r="X25" s="73">
        <v>14900</v>
      </c>
      <c r="Y25" s="73">
        <v>115</v>
      </c>
      <c r="Z25" s="73">
        <v>15500</v>
      </c>
      <c r="AA25" s="73">
        <v>110</v>
      </c>
      <c r="AB25" s="72">
        <v>14900</v>
      </c>
      <c r="AC25" s="73">
        <v>30000</v>
      </c>
      <c r="AD25" s="70"/>
      <c r="AE25" s="74">
        <f t="shared" si="0"/>
        <v>1385</v>
      </c>
      <c r="AF25" s="75">
        <f t="shared" si="1"/>
        <v>217200</v>
      </c>
      <c r="AG25" s="66"/>
      <c r="AH25" s="76">
        <v>12</v>
      </c>
      <c r="AI25" s="70">
        <v>235</v>
      </c>
    </row>
    <row r="26" spans="2:35" s="42" customFormat="1" ht="30" customHeight="1">
      <c r="B26" s="69">
        <v>20</v>
      </c>
      <c r="C26" s="70" t="s">
        <v>160</v>
      </c>
      <c r="D26" s="71" t="s">
        <v>141</v>
      </c>
      <c r="E26" s="72">
        <v>120</v>
      </c>
      <c r="F26" s="73">
        <v>16200</v>
      </c>
      <c r="G26" s="73">
        <v>110</v>
      </c>
      <c r="H26" s="73">
        <v>14900</v>
      </c>
      <c r="I26" s="73">
        <v>120</v>
      </c>
      <c r="J26" s="73">
        <v>16200</v>
      </c>
      <c r="K26" s="73">
        <v>120</v>
      </c>
      <c r="L26" s="73">
        <v>16200</v>
      </c>
      <c r="M26" s="73">
        <v>110</v>
      </c>
      <c r="N26" s="73">
        <v>14900</v>
      </c>
      <c r="O26" s="73">
        <v>120</v>
      </c>
      <c r="P26" s="73">
        <v>16200</v>
      </c>
      <c r="Q26" s="73">
        <v>120</v>
      </c>
      <c r="R26" s="73">
        <v>16200</v>
      </c>
      <c r="S26" s="73">
        <v>120</v>
      </c>
      <c r="T26" s="73">
        <v>16200</v>
      </c>
      <c r="U26" s="73">
        <v>110</v>
      </c>
      <c r="V26" s="73">
        <v>14900</v>
      </c>
      <c r="W26" s="73">
        <v>110</v>
      </c>
      <c r="X26" s="73">
        <v>14900</v>
      </c>
      <c r="Y26" s="73">
        <v>115</v>
      </c>
      <c r="Z26" s="73">
        <v>15500</v>
      </c>
      <c r="AA26" s="73">
        <v>110</v>
      </c>
      <c r="AB26" s="72">
        <v>14900</v>
      </c>
      <c r="AC26" s="73">
        <v>30000</v>
      </c>
      <c r="AD26" s="70"/>
      <c r="AE26" s="74">
        <f t="shared" si="0"/>
        <v>1385</v>
      </c>
      <c r="AF26" s="75">
        <f t="shared" si="1"/>
        <v>217200</v>
      </c>
      <c r="AG26" s="66"/>
      <c r="AH26" s="76">
        <v>12</v>
      </c>
      <c r="AI26" s="70">
        <v>235</v>
      </c>
    </row>
    <row r="27" spans="2:35" s="42" customFormat="1" ht="30" customHeight="1">
      <c r="B27" s="69">
        <v>21</v>
      </c>
      <c r="C27" s="70" t="s">
        <v>161</v>
      </c>
      <c r="D27" s="71" t="s">
        <v>141</v>
      </c>
      <c r="E27" s="72"/>
      <c r="F27" s="73"/>
      <c r="G27" s="73"/>
      <c r="H27" s="73"/>
      <c r="I27" s="73"/>
      <c r="J27" s="73"/>
      <c r="K27" s="73">
        <v>120</v>
      </c>
      <c r="L27" s="73">
        <v>16200</v>
      </c>
      <c r="M27" s="73">
        <v>110</v>
      </c>
      <c r="N27" s="73">
        <v>14900</v>
      </c>
      <c r="O27" s="73">
        <v>120</v>
      </c>
      <c r="P27" s="73">
        <v>16200</v>
      </c>
      <c r="Q27" s="73">
        <v>120</v>
      </c>
      <c r="R27" s="73">
        <v>16200</v>
      </c>
      <c r="S27" s="73">
        <v>120</v>
      </c>
      <c r="T27" s="73">
        <v>16200</v>
      </c>
      <c r="U27" s="73">
        <v>110</v>
      </c>
      <c r="V27" s="73">
        <v>14900</v>
      </c>
      <c r="W27" s="73">
        <v>110</v>
      </c>
      <c r="X27" s="73">
        <v>14900</v>
      </c>
      <c r="Y27" s="73">
        <v>115</v>
      </c>
      <c r="Z27" s="73">
        <v>15500</v>
      </c>
      <c r="AA27" s="73">
        <v>110</v>
      </c>
      <c r="AB27" s="72">
        <v>14900</v>
      </c>
      <c r="AC27" s="73">
        <v>20000</v>
      </c>
      <c r="AD27" s="70"/>
      <c r="AE27" s="74">
        <f t="shared" si="0"/>
        <v>1035</v>
      </c>
      <c r="AF27" s="75">
        <f t="shared" si="1"/>
        <v>159900</v>
      </c>
      <c r="AG27" s="66"/>
      <c r="AH27" s="76">
        <v>9</v>
      </c>
      <c r="AI27" s="70">
        <v>203</v>
      </c>
    </row>
    <row r="28" spans="2:35" s="42" customFormat="1" ht="30" customHeight="1">
      <c r="B28" s="69">
        <v>22</v>
      </c>
      <c r="C28" s="70" t="s">
        <v>162</v>
      </c>
      <c r="D28" s="71" t="s">
        <v>141</v>
      </c>
      <c r="E28" s="72"/>
      <c r="F28" s="73"/>
      <c r="G28" s="73"/>
      <c r="H28" s="73"/>
      <c r="I28" s="73"/>
      <c r="J28" s="73"/>
      <c r="K28" s="73"/>
      <c r="L28" s="73"/>
      <c r="M28" s="73"/>
      <c r="N28" s="73"/>
      <c r="O28" s="73"/>
      <c r="P28" s="73"/>
      <c r="Q28" s="73"/>
      <c r="R28" s="73"/>
      <c r="S28" s="73"/>
      <c r="T28" s="73"/>
      <c r="U28" s="73"/>
      <c r="V28" s="73"/>
      <c r="W28" s="73"/>
      <c r="X28" s="73"/>
      <c r="Y28" s="73">
        <v>70</v>
      </c>
      <c r="Z28" s="73">
        <v>9500</v>
      </c>
      <c r="AA28" s="73">
        <v>110</v>
      </c>
      <c r="AB28" s="72">
        <v>14900</v>
      </c>
      <c r="AC28" s="73">
        <v>19000</v>
      </c>
      <c r="AD28" s="70"/>
      <c r="AE28" s="74">
        <f t="shared" si="0"/>
        <v>180</v>
      </c>
      <c r="AF28" s="75">
        <f t="shared" si="1"/>
        <v>43400</v>
      </c>
      <c r="AG28" s="66"/>
      <c r="AH28" s="76">
        <v>2</v>
      </c>
      <c r="AI28" s="70">
        <v>35</v>
      </c>
    </row>
    <row r="29" spans="2:35" s="42" customFormat="1" ht="30" customHeight="1">
      <c r="B29" s="69">
        <v>23</v>
      </c>
      <c r="C29" s="70" t="s">
        <v>163</v>
      </c>
      <c r="D29" s="71" t="s">
        <v>141</v>
      </c>
      <c r="E29" s="72"/>
      <c r="F29" s="73"/>
      <c r="G29" s="73"/>
      <c r="H29" s="73"/>
      <c r="I29" s="73"/>
      <c r="J29" s="73"/>
      <c r="K29" s="73"/>
      <c r="L29" s="73"/>
      <c r="M29" s="73">
        <v>100</v>
      </c>
      <c r="N29" s="73">
        <v>13700</v>
      </c>
      <c r="O29" s="73">
        <v>120</v>
      </c>
      <c r="P29" s="73">
        <v>16200</v>
      </c>
      <c r="Q29" s="73">
        <v>120</v>
      </c>
      <c r="R29" s="73">
        <v>16200</v>
      </c>
      <c r="S29" s="73">
        <v>120</v>
      </c>
      <c r="T29" s="73">
        <v>16200</v>
      </c>
      <c r="U29" s="73">
        <v>110</v>
      </c>
      <c r="V29" s="73">
        <v>14900</v>
      </c>
      <c r="W29" s="73">
        <v>110</v>
      </c>
      <c r="X29" s="73">
        <v>14900</v>
      </c>
      <c r="Y29" s="73">
        <v>115</v>
      </c>
      <c r="Z29" s="73">
        <v>15500</v>
      </c>
      <c r="AA29" s="73">
        <v>110</v>
      </c>
      <c r="AB29" s="72">
        <v>14900</v>
      </c>
      <c r="AC29" s="73">
        <v>20000</v>
      </c>
      <c r="AD29" s="70"/>
      <c r="AE29" s="74">
        <f t="shared" si="0"/>
        <v>905</v>
      </c>
      <c r="AF29" s="75">
        <f t="shared" si="1"/>
        <v>142500</v>
      </c>
      <c r="AG29" s="66"/>
      <c r="AH29" s="76">
        <v>8</v>
      </c>
      <c r="AI29" s="70">
        <v>190</v>
      </c>
    </row>
    <row r="30" spans="2:35" s="42" customFormat="1" ht="30" customHeight="1">
      <c r="B30" s="69">
        <v>24</v>
      </c>
      <c r="C30" s="70" t="s">
        <v>164</v>
      </c>
      <c r="D30" s="71" t="s">
        <v>141</v>
      </c>
      <c r="E30" s="72"/>
      <c r="F30" s="73"/>
      <c r="G30" s="73"/>
      <c r="H30" s="73"/>
      <c r="I30" s="73"/>
      <c r="J30" s="73"/>
      <c r="K30" s="73"/>
      <c r="L30" s="73"/>
      <c r="M30" s="73">
        <v>100</v>
      </c>
      <c r="N30" s="73">
        <v>13700</v>
      </c>
      <c r="O30" s="73">
        <v>120</v>
      </c>
      <c r="P30" s="73">
        <v>16200</v>
      </c>
      <c r="Q30" s="73">
        <v>120</v>
      </c>
      <c r="R30" s="73">
        <v>16200</v>
      </c>
      <c r="S30" s="73">
        <v>120</v>
      </c>
      <c r="T30" s="73">
        <v>16200</v>
      </c>
      <c r="U30" s="73">
        <v>110</v>
      </c>
      <c r="V30" s="73">
        <v>14900</v>
      </c>
      <c r="W30" s="73">
        <v>110</v>
      </c>
      <c r="X30" s="73">
        <v>14900</v>
      </c>
      <c r="Y30" s="73">
        <v>115</v>
      </c>
      <c r="Z30" s="73">
        <v>15500</v>
      </c>
      <c r="AA30" s="73">
        <v>110</v>
      </c>
      <c r="AB30" s="72">
        <v>14900</v>
      </c>
      <c r="AC30" s="73">
        <v>20000</v>
      </c>
      <c r="AD30" s="70"/>
      <c r="AE30" s="74">
        <f t="shared" si="0"/>
        <v>905</v>
      </c>
      <c r="AF30" s="75">
        <f t="shared" si="1"/>
        <v>142500</v>
      </c>
      <c r="AG30" s="66"/>
      <c r="AH30" s="76">
        <v>8</v>
      </c>
      <c r="AI30" s="70">
        <v>190</v>
      </c>
    </row>
    <row r="31" spans="2:35" s="42" customFormat="1" ht="30" customHeight="1" thickBot="1">
      <c r="B31" s="77">
        <v>25</v>
      </c>
      <c r="C31" s="78"/>
      <c r="D31" s="79"/>
      <c r="E31" s="80"/>
      <c r="F31" s="81"/>
      <c r="G31" s="81"/>
      <c r="H31" s="81"/>
      <c r="I31" s="81"/>
      <c r="J31" s="81"/>
      <c r="K31" s="81"/>
      <c r="L31" s="81"/>
      <c r="M31" s="81"/>
      <c r="N31" s="81"/>
      <c r="O31" s="81"/>
      <c r="P31" s="81"/>
      <c r="Q31" s="81"/>
      <c r="R31" s="81"/>
      <c r="S31" s="81"/>
      <c r="T31" s="81"/>
      <c r="U31" s="81"/>
      <c r="V31" s="81"/>
      <c r="W31" s="81"/>
      <c r="X31" s="81"/>
      <c r="Y31" s="81"/>
      <c r="Z31" s="81"/>
      <c r="AA31" s="81"/>
      <c r="AB31" s="80"/>
      <c r="AC31" s="81"/>
      <c r="AD31" s="82"/>
      <c r="AE31" s="83">
        <f t="shared" si="0"/>
        <v>0</v>
      </c>
      <c r="AF31" s="84">
        <f t="shared" si="1"/>
        <v>0</v>
      </c>
      <c r="AG31" s="66"/>
      <c r="AH31" s="85"/>
      <c r="AI31" s="86"/>
    </row>
    <row r="32" spans="2:35" ht="30" customHeight="1" thickBot="1">
      <c r="B32" s="265" t="s">
        <v>35</v>
      </c>
      <c r="C32" s="266"/>
      <c r="D32" s="87"/>
      <c r="E32" s="88">
        <f t="shared" ref="E32:AF32" si="2">SUM(E7:E31)</f>
        <v>2400</v>
      </c>
      <c r="F32" s="89">
        <f t="shared" si="2"/>
        <v>324000</v>
      </c>
      <c r="G32" s="89">
        <f t="shared" si="2"/>
        <v>2200</v>
      </c>
      <c r="H32" s="89">
        <f t="shared" si="2"/>
        <v>298000</v>
      </c>
      <c r="I32" s="89">
        <f t="shared" si="2"/>
        <v>2340</v>
      </c>
      <c r="J32" s="89">
        <f t="shared" si="2"/>
        <v>316000</v>
      </c>
      <c r="K32" s="89">
        <f t="shared" si="2"/>
        <v>2390</v>
      </c>
      <c r="L32" s="89">
        <f t="shared" si="2"/>
        <v>323100</v>
      </c>
      <c r="M32" s="89">
        <f t="shared" si="2"/>
        <v>2465</v>
      </c>
      <c r="N32" s="89">
        <f t="shared" si="2"/>
        <v>334300</v>
      </c>
      <c r="O32" s="89">
        <f t="shared" si="2"/>
        <v>2520</v>
      </c>
      <c r="P32" s="89">
        <f t="shared" si="2"/>
        <v>340300</v>
      </c>
      <c r="Q32" s="89">
        <f t="shared" si="2"/>
        <v>2430</v>
      </c>
      <c r="R32" s="89">
        <f t="shared" si="2"/>
        <v>328300</v>
      </c>
      <c r="S32" s="89">
        <f t="shared" si="2"/>
        <v>2408</v>
      </c>
      <c r="T32" s="89">
        <f t="shared" si="2"/>
        <v>325100</v>
      </c>
      <c r="U32" s="89">
        <f t="shared" si="2"/>
        <v>2175</v>
      </c>
      <c r="V32" s="89">
        <f t="shared" si="2"/>
        <v>294600</v>
      </c>
      <c r="W32" s="89">
        <f t="shared" si="2"/>
        <v>2150</v>
      </c>
      <c r="X32" s="89">
        <f t="shared" si="2"/>
        <v>291400</v>
      </c>
      <c r="Y32" s="89">
        <f t="shared" si="2"/>
        <v>2330</v>
      </c>
      <c r="Z32" s="89">
        <f t="shared" si="2"/>
        <v>313500</v>
      </c>
      <c r="AA32" s="89">
        <f t="shared" si="2"/>
        <v>2290</v>
      </c>
      <c r="AB32" s="88">
        <f t="shared" si="2"/>
        <v>310500</v>
      </c>
      <c r="AC32" s="89">
        <f t="shared" si="2"/>
        <v>613000</v>
      </c>
      <c r="AD32" s="90">
        <f t="shared" si="2"/>
        <v>0</v>
      </c>
      <c r="AE32" s="91">
        <f t="shared" si="2"/>
        <v>28098</v>
      </c>
      <c r="AF32" s="90">
        <f t="shared" si="2"/>
        <v>4412100</v>
      </c>
      <c r="AG32" s="66"/>
      <c r="AH32" s="92">
        <f>SUM(AH7:AH31)</f>
        <v>250</v>
      </c>
      <c r="AI32" s="90">
        <f>SUM(AI7:AI31)</f>
        <v>4968</v>
      </c>
    </row>
    <row r="33" spans="2:35">
      <c r="AE33" s="58" t="s">
        <v>165</v>
      </c>
      <c r="AF33" s="58" t="s">
        <v>166</v>
      </c>
      <c r="AH33" s="58" t="s">
        <v>167</v>
      </c>
    </row>
    <row r="34" spans="2:35" ht="24" customHeight="1" thickBot="1">
      <c r="C34" s="108" t="s">
        <v>40</v>
      </c>
      <c r="D34" s="94"/>
      <c r="E34" s="94"/>
      <c r="F34" s="94"/>
      <c r="G34" s="94"/>
      <c r="H34" s="94"/>
      <c r="I34" s="94"/>
      <c r="J34" s="94"/>
      <c r="K34" s="94"/>
      <c r="L34" s="94"/>
    </row>
    <row r="35" spans="2:35" ht="24" customHeight="1" thickBot="1">
      <c r="C35" s="108" t="s">
        <v>41</v>
      </c>
      <c r="D35" s="94"/>
      <c r="E35" s="94"/>
      <c r="F35" s="94"/>
      <c r="G35" s="94"/>
      <c r="H35" s="94"/>
      <c r="I35" s="94"/>
      <c r="J35" s="94"/>
      <c r="K35" s="94"/>
      <c r="L35" s="94"/>
      <c r="W35" s="269" t="s">
        <v>42</v>
      </c>
      <c r="X35" s="270"/>
      <c r="Y35" s="270"/>
      <c r="Z35" s="270"/>
      <c r="AA35" s="270"/>
      <c r="AB35" s="270"/>
      <c r="AC35" s="270"/>
      <c r="AD35" s="270"/>
      <c r="AE35" s="270"/>
      <c r="AF35" s="271"/>
    </row>
    <row r="36" spans="2:35" ht="24" customHeight="1">
      <c r="C36" s="108" t="s">
        <v>43</v>
      </c>
      <c r="D36" s="94"/>
      <c r="E36" s="94"/>
      <c r="F36" s="94"/>
      <c r="G36" s="94"/>
      <c r="H36" s="94"/>
      <c r="I36" s="94"/>
      <c r="J36" s="94"/>
      <c r="K36" s="94"/>
      <c r="L36" s="94"/>
      <c r="W36" s="264" t="s">
        <v>49</v>
      </c>
      <c r="X36" s="267"/>
      <c r="Y36" s="264" t="s">
        <v>37</v>
      </c>
      <c r="Z36" s="267"/>
      <c r="AA36" s="264" t="s">
        <v>44</v>
      </c>
      <c r="AB36" s="267"/>
      <c r="AC36" s="264" t="s">
        <v>51</v>
      </c>
      <c r="AD36" s="267"/>
      <c r="AE36" s="264" t="s">
        <v>52</v>
      </c>
      <c r="AF36" s="267"/>
    </row>
    <row r="37" spans="2:35" ht="24" customHeight="1" thickBot="1">
      <c r="C37" s="108" t="s">
        <v>45</v>
      </c>
      <c r="D37" s="94"/>
      <c r="E37" s="94"/>
      <c r="F37" s="94"/>
      <c r="G37" s="94"/>
      <c r="H37" s="94"/>
      <c r="I37" s="94"/>
      <c r="J37" s="94"/>
      <c r="K37" s="94"/>
      <c r="L37" s="94"/>
      <c r="W37" s="281" t="s">
        <v>50</v>
      </c>
      <c r="X37" s="282"/>
      <c r="Y37" s="281" t="s">
        <v>46</v>
      </c>
      <c r="Z37" s="282"/>
      <c r="AA37" s="272" t="s">
        <v>47</v>
      </c>
      <c r="AB37" s="273"/>
      <c r="AC37" s="272" t="s">
        <v>168</v>
      </c>
      <c r="AD37" s="273"/>
      <c r="AE37" s="272" t="s">
        <v>169</v>
      </c>
      <c r="AF37" s="273"/>
    </row>
    <row r="38" spans="2:35" s="99" customFormat="1" ht="36.75" customHeight="1" thickBot="1">
      <c r="B38" s="96"/>
      <c r="C38" s="109" t="s">
        <v>54</v>
      </c>
      <c r="D38" s="97"/>
      <c r="E38" s="97"/>
      <c r="F38" s="97"/>
      <c r="G38" s="97"/>
      <c r="H38" s="97"/>
      <c r="I38" s="97"/>
      <c r="J38" s="97"/>
      <c r="K38" s="97"/>
      <c r="L38" s="97"/>
      <c r="M38" s="96"/>
      <c r="N38" s="96"/>
      <c r="O38" s="96"/>
      <c r="P38" s="96"/>
      <c r="Q38" s="96"/>
      <c r="R38" s="96"/>
      <c r="S38" s="96"/>
      <c r="T38" s="96"/>
      <c r="U38" s="96"/>
      <c r="V38" s="96"/>
      <c r="W38" s="274">
        <f>AH32</f>
        <v>250</v>
      </c>
      <c r="X38" s="275"/>
      <c r="Y38" s="274">
        <f>AE32</f>
        <v>28098</v>
      </c>
      <c r="Z38" s="275"/>
      <c r="AA38" s="274">
        <f>AF32</f>
        <v>4412100</v>
      </c>
      <c r="AB38" s="275"/>
      <c r="AC38" s="274">
        <f>ROUND(AA38/W38,0)</f>
        <v>17648</v>
      </c>
      <c r="AD38" s="275"/>
      <c r="AE38" s="276">
        <f>ROUND(AA38/Y38,1)</f>
        <v>157</v>
      </c>
      <c r="AF38" s="277"/>
      <c r="AG38" s="98"/>
      <c r="AH38" s="96"/>
      <c r="AI38" s="96"/>
    </row>
    <row r="39" spans="2:35" ht="24" customHeight="1">
      <c r="C39" s="93"/>
      <c r="D39" s="94"/>
      <c r="E39" s="94"/>
      <c r="F39" s="94"/>
      <c r="G39" s="94"/>
      <c r="H39" s="94"/>
      <c r="I39" s="94"/>
      <c r="J39" s="94"/>
      <c r="K39" s="94"/>
      <c r="L39" s="94"/>
      <c r="Z39" s="95"/>
      <c r="AB39" s="95"/>
      <c r="AC39" s="95"/>
      <c r="AD39" s="95"/>
      <c r="AF39" s="95"/>
    </row>
    <row r="40" spans="2:35" ht="19">
      <c r="C40" s="93"/>
      <c r="D40" s="94"/>
      <c r="E40" s="94"/>
      <c r="F40" s="94"/>
      <c r="G40" s="94"/>
      <c r="H40" s="94"/>
      <c r="I40" s="94"/>
      <c r="J40" s="94"/>
      <c r="K40" s="94"/>
      <c r="L40" s="94"/>
    </row>
  </sheetData>
  <mergeCells count="33">
    <mergeCell ref="W37:X37"/>
    <mergeCell ref="W38:X38"/>
    <mergeCell ref="AC36:AD36"/>
    <mergeCell ref="AC37:AD37"/>
    <mergeCell ref="AC38:AD38"/>
    <mergeCell ref="Y37:Z37"/>
    <mergeCell ref="AA37:AB37"/>
    <mergeCell ref="AE37:AF37"/>
    <mergeCell ref="Y38:Z38"/>
    <mergeCell ref="AA38:AB38"/>
    <mergeCell ref="AE38:AF38"/>
    <mergeCell ref="AA5:AB5"/>
    <mergeCell ref="AE5:AF5"/>
    <mergeCell ref="B32:C32"/>
    <mergeCell ref="Y36:Z36"/>
    <mergeCell ref="AA36:AB36"/>
    <mergeCell ref="AE36:AF36"/>
    <mergeCell ref="AC5:AD5"/>
    <mergeCell ref="W35:AF35"/>
    <mergeCell ref="O5:P5"/>
    <mergeCell ref="Q5:R5"/>
    <mergeCell ref="S5:T5"/>
    <mergeCell ref="W36:X36"/>
    <mergeCell ref="AH5:AH6"/>
    <mergeCell ref="U5:V5"/>
    <mergeCell ref="W5:X5"/>
    <mergeCell ref="Y5:Z5"/>
    <mergeCell ref="B5:C5"/>
    <mergeCell ref="E5:F5"/>
    <mergeCell ref="G5:H5"/>
    <mergeCell ref="I5:J5"/>
    <mergeCell ref="K5:L5"/>
    <mergeCell ref="M5:N5"/>
  </mergeCells>
  <phoneticPr fontId="9"/>
  <pageMargins left="0.25" right="0.25" top="0.75" bottom="0.75" header="0.3" footer="0.3"/>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0"/>
  <sheetViews>
    <sheetView topLeftCell="A28" zoomScaleNormal="100" workbookViewId="0">
      <selection activeCell="D7" sqref="D7"/>
    </sheetView>
  </sheetViews>
  <sheetFormatPr defaultColWidth="9" defaultRowHeight="13"/>
  <cols>
    <col min="1" max="1" width="4.09765625" style="116" customWidth="1"/>
    <col min="2" max="2" width="49.3984375" style="20" customWidth="1"/>
    <col min="3" max="3" width="9.8984375" style="20" customWidth="1"/>
    <col min="4" max="4" width="9.5" style="20" customWidth="1"/>
    <col min="5" max="5" width="8.8984375" style="20" customWidth="1"/>
    <col min="6" max="6" width="9.09765625" style="20" customWidth="1"/>
    <col min="7" max="7" width="11.8984375" style="20" customWidth="1"/>
    <col min="8" max="16384" width="9" style="119"/>
  </cols>
  <sheetData>
    <row r="2" spans="1:7" s="110" customFormat="1" ht="26.25" customHeight="1">
      <c r="A2" s="5" t="s">
        <v>170</v>
      </c>
      <c r="B2" s="5"/>
      <c r="C2" s="5" t="s">
        <v>171</v>
      </c>
      <c r="D2" s="5"/>
      <c r="E2" s="5"/>
      <c r="F2" s="5"/>
      <c r="G2" s="5"/>
    </row>
    <row r="3" spans="1:7" s="115" customFormat="1" ht="16.5" customHeight="1">
      <c r="A3" s="111"/>
      <c r="B3" s="9"/>
      <c r="C3" s="112"/>
      <c r="D3" s="113"/>
      <c r="E3" s="114" t="s">
        <v>55</v>
      </c>
      <c r="F3" s="113"/>
      <c r="G3" s="9"/>
    </row>
    <row r="4" spans="1:7" ht="22.5" customHeight="1">
      <c r="A4" s="116">
        <v>1</v>
      </c>
      <c r="B4" s="117" t="s">
        <v>172</v>
      </c>
      <c r="C4" s="118"/>
    </row>
    <row r="5" spans="1:7" ht="22.5" customHeight="1">
      <c r="A5" s="116">
        <v>2</v>
      </c>
      <c r="B5" s="20" t="s">
        <v>173</v>
      </c>
      <c r="C5" s="118"/>
    </row>
    <row r="6" spans="1:7" ht="22.5" customHeight="1">
      <c r="A6" s="116">
        <v>3</v>
      </c>
      <c r="B6" s="39" t="s">
        <v>174</v>
      </c>
      <c r="C6" s="118"/>
    </row>
    <row r="7" spans="1:7" ht="22.5" customHeight="1">
      <c r="A7" s="116">
        <v>4</v>
      </c>
      <c r="B7" s="117" t="s">
        <v>175</v>
      </c>
      <c r="C7" s="118"/>
    </row>
    <row r="8" spans="1:7" ht="22.5" customHeight="1">
      <c r="A8" s="116">
        <v>5</v>
      </c>
      <c r="B8" s="39" t="s">
        <v>176</v>
      </c>
      <c r="C8" s="118"/>
    </row>
    <row r="9" spans="1:7" ht="9.75" customHeight="1"/>
    <row r="10" spans="1:7" ht="17.25" customHeight="1">
      <c r="A10" s="283" t="s">
        <v>177</v>
      </c>
      <c r="B10" s="283" t="s">
        <v>178</v>
      </c>
      <c r="C10" s="283" t="s">
        <v>179</v>
      </c>
      <c r="D10" s="283" t="s">
        <v>56</v>
      </c>
      <c r="E10" s="284" t="s">
        <v>180</v>
      </c>
      <c r="F10" s="284"/>
    </row>
    <row r="11" spans="1:7" ht="18.75" customHeight="1">
      <c r="A11" s="283"/>
      <c r="B11" s="283"/>
      <c r="C11" s="283"/>
      <c r="D11" s="283"/>
      <c r="E11" s="196" t="s">
        <v>181</v>
      </c>
      <c r="F11" s="196" t="s">
        <v>182</v>
      </c>
    </row>
    <row r="12" spans="1:7" ht="33" customHeight="1">
      <c r="A12" s="120">
        <v>1</v>
      </c>
      <c r="B12" s="121" t="s">
        <v>183</v>
      </c>
      <c r="C12" s="122">
        <v>43210</v>
      </c>
      <c r="D12" s="123" t="s">
        <v>184</v>
      </c>
      <c r="E12" s="124"/>
      <c r="F12" s="125"/>
    </row>
    <row r="13" spans="1:7" ht="33" customHeight="1">
      <c r="A13" s="126">
        <v>2</v>
      </c>
      <c r="B13" s="127" t="s">
        <v>185</v>
      </c>
      <c r="C13" s="122">
        <v>43217</v>
      </c>
      <c r="D13" s="123" t="s">
        <v>184</v>
      </c>
      <c r="E13" s="128"/>
      <c r="F13" s="129"/>
    </row>
    <row r="14" spans="1:7" ht="33" customHeight="1">
      <c r="A14" s="130">
        <v>3</v>
      </c>
      <c r="B14" s="131" t="s">
        <v>186</v>
      </c>
      <c r="C14" s="132" t="s">
        <v>187</v>
      </c>
      <c r="D14" s="123" t="s">
        <v>184</v>
      </c>
      <c r="E14" s="128"/>
      <c r="F14" s="129"/>
    </row>
    <row r="15" spans="1:7" ht="33" customHeight="1">
      <c r="A15" s="130">
        <v>4</v>
      </c>
      <c r="B15" s="133" t="s">
        <v>188</v>
      </c>
      <c r="C15" s="132" t="s">
        <v>189</v>
      </c>
      <c r="D15" s="123" t="s">
        <v>184</v>
      </c>
      <c r="E15" s="128"/>
      <c r="F15" s="129"/>
    </row>
    <row r="16" spans="1:7" ht="33" customHeight="1">
      <c r="A16" s="130">
        <v>5</v>
      </c>
      <c r="B16" s="131" t="s">
        <v>190</v>
      </c>
      <c r="C16" s="132" t="s">
        <v>189</v>
      </c>
      <c r="D16" s="123" t="s">
        <v>184</v>
      </c>
      <c r="E16" s="128"/>
      <c r="F16" s="129"/>
    </row>
    <row r="17" spans="1:6" ht="36.75" customHeight="1">
      <c r="A17" s="134">
        <v>6</v>
      </c>
      <c r="B17" s="131" t="s">
        <v>191</v>
      </c>
      <c r="C17" s="132" t="s">
        <v>192</v>
      </c>
      <c r="D17" s="123" t="s">
        <v>184</v>
      </c>
      <c r="E17" s="128"/>
      <c r="F17" s="129"/>
    </row>
    <row r="18" spans="1:6" ht="33" customHeight="1">
      <c r="A18" s="130">
        <v>7</v>
      </c>
      <c r="B18" s="135" t="s">
        <v>193</v>
      </c>
      <c r="C18" s="132" t="s">
        <v>192</v>
      </c>
      <c r="D18" s="123" t="s">
        <v>184</v>
      </c>
      <c r="E18" s="128"/>
      <c r="F18" s="129"/>
    </row>
    <row r="19" spans="1:6" ht="33" customHeight="1">
      <c r="A19" s="126">
        <v>8</v>
      </c>
      <c r="B19" s="131" t="s">
        <v>194</v>
      </c>
      <c r="C19" s="132" t="s">
        <v>192</v>
      </c>
      <c r="D19" s="123" t="s">
        <v>184</v>
      </c>
      <c r="E19" s="128"/>
      <c r="F19" s="129"/>
    </row>
    <row r="20" spans="1:6" ht="33" customHeight="1">
      <c r="A20" s="130">
        <v>9</v>
      </c>
      <c r="B20" s="131" t="s">
        <v>195</v>
      </c>
      <c r="C20" s="132" t="s">
        <v>196</v>
      </c>
      <c r="D20" s="123" t="s">
        <v>184</v>
      </c>
      <c r="E20" s="128"/>
      <c r="F20" s="129"/>
    </row>
    <row r="21" spans="1:6" ht="33" customHeight="1">
      <c r="A21" s="134">
        <v>10</v>
      </c>
      <c r="B21" s="131" t="s">
        <v>197</v>
      </c>
      <c r="C21" s="132" t="s">
        <v>196</v>
      </c>
      <c r="D21" s="123" t="s">
        <v>184</v>
      </c>
      <c r="E21" s="128"/>
      <c r="F21" s="129"/>
    </row>
    <row r="22" spans="1:6" ht="33" customHeight="1">
      <c r="A22" s="130">
        <v>11</v>
      </c>
      <c r="B22" s="131" t="s">
        <v>198</v>
      </c>
      <c r="C22" s="132" t="s">
        <v>199</v>
      </c>
      <c r="D22" s="123" t="s">
        <v>184</v>
      </c>
      <c r="E22" s="128"/>
      <c r="F22" s="129"/>
    </row>
    <row r="23" spans="1:6" ht="33" customHeight="1">
      <c r="A23" s="130">
        <v>12</v>
      </c>
      <c r="B23" s="131" t="s">
        <v>200</v>
      </c>
      <c r="C23" s="132" t="s">
        <v>199</v>
      </c>
      <c r="D23" s="123" t="s">
        <v>184</v>
      </c>
      <c r="E23" s="128"/>
      <c r="F23" s="129"/>
    </row>
    <row r="24" spans="1:6" ht="33" customHeight="1">
      <c r="A24" s="136">
        <v>13</v>
      </c>
      <c r="B24" s="135" t="s">
        <v>201</v>
      </c>
      <c r="C24" s="132" t="s">
        <v>199</v>
      </c>
      <c r="D24" s="123" t="s">
        <v>184</v>
      </c>
      <c r="E24" s="137"/>
      <c r="F24" s="138"/>
    </row>
    <row r="25" spans="1:6" ht="30.75" customHeight="1">
      <c r="A25" s="134">
        <v>14</v>
      </c>
      <c r="B25" s="132" t="s">
        <v>202</v>
      </c>
      <c r="C25" s="122">
        <v>43417</v>
      </c>
      <c r="D25" s="123" t="s">
        <v>184</v>
      </c>
      <c r="E25" s="137"/>
      <c r="F25" s="138"/>
    </row>
    <row r="26" spans="1:6" ht="26.25" customHeight="1">
      <c r="A26" s="130">
        <v>15</v>
      </c>
      <c r="B26" s="132" t="s">
        <v>203</v>
      </c>
      <c r="C26" s="122">
        <v>43424</v>
      </c>
      <c r="D26" s="123" t="s">
        <v>184</v>
      </c>
      <c r="E26" s="137"/>
      <c r="F26" s="138"/>
    </row>
    <row r="27" spans="1:6" ht="33.75" customHeight="1">
      <c r="A27" s="134">
        <v>16</v>
      </c>
      <c r="B27" s="132" t="s">
        <v>204</v>
      </c>
      <c r="C27" s="132" t="s">
        <v>205</v>
      </c>
      <c r="D27" s="123" t="s">
        <v>184</v>
      </c>
      <c r="E27" s="137"/>
      <c r="F27" s="138"/>
    </row>
    <row r="28" spans="1:6" ht="33.75" customHeight="1">
      <c r="A28" s="134">
        <v>17</v>
      </c>
      <c r="B28" s="132" t="s">
        <v>206</v>
      </c>
      <c r="C28" s="122">
        <v>43486</v>
      </c>
      <c r="D28" s="123" t="s">
        <v>184</v>
      </c>
      <c r="E28" s="139"/>
      <c r="F28" s="140"/>
    </row>
    <row r="29" spans="1:6" ht="68.25" customHeight="1">
      <c r="A29" s="141"/>
      <c r="B29" s="142" t="s">
        <v>207</v>
      </c>
      <c r="C29" s="141"/>
      <c r="D29" s="141"/>
      <c r="E29" s="143"/>
      <c r="F29" s="143"/>
    </row>
    <row r="30" spans="1:6">
      <c r="F30" s="144" t="s">
        <v>57</v>
      </c>
    </row>
  </sheetData>
  <sheetProtection password="CC6F" sheet="1" formatCells="0" formatColumns="0" formatRows="0" insertColumns="0" insertRows="0" insertHyperlinks="0" deleteColumns="0" deleteRows="0" sort="0" autoFilter="0" pivotTables="0"/>
  <mergeCells count="5">
    <mergeCell ref="A10:A11"/>
    <mergeCell ref="B10:B11"/>
    <mergeCell ref="C10:C11"/>
    <mergeCell ref="D10:D11"/>
    <mergeCell ref="E10:F10"/>
  </mergeCells>
  <phoneticPr fontId="9"/>
  <pageMargins left="0.59055118110236227" right="0.59055118110236227" top="0.59055118110236227" bottom="0.59055118110236227"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提出かがみ</vt:lpstr>
      <vt:lpstr>（様式２）工賃向上計画実施状況</vt:lpstr>
      <vt:lpstr>（様式３）ふりかえりシート</vt:lpstr>
      <vt:lpstr>（参考様式①）工賃実績計算シート</vt:lpstr>
      <vt:lpstr>（参考様式②）活動計画と進捗確認書</vt:lpstr>
      <vt:lpstr>'（参考様式②）活動計画と進捗確認書'!Print_Area</vt:lpstr>
      <vt:lpstr>'（様式２）工賃向上計画実施状況'!Print_Area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Entre</dc:creator>
  <cp:lastModifiedBy>※</cp:lastModifiedBy>
  <cp:lastPrinted>2019-06-10T12:02:19Z</cp:lastPrinted>
  <dcterms:created xsi:type="dcterms:W3CDTF">2012-04-15T13:12:43Z</dcterms:created>
  <dcterms:modified xsi:type="dcterms:W3CDTF">2019-06-10T12:20:43Z</dcterms:modified>
</cp:coreProperties>
</file>